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1 (2)" sheetId="2" r:id="rId2"/>
    <sheet name="Лист1 (3)" sheetId="3" r:id="rId3"/>
  </sheets>
  <definedNames>
    <definedName name="_xlnm.Print_Area" localSheetId="0">'Лист1'!$A$1:$N$185</definedName>
    <definedName name="_xlnm.Print_Area" localSheetId="1">'Лист1 (2)'!$A$1:$N$178</definedName>
    <definedName name="_xlnm.Print_Area" localSheetId="2">'Лист1 (3)'!$A$1:$N$195</definedName>
  </definedNames>
  <calcPr fullCalcOnLoad="1"/>
</workbook>
</file>

<file path=xl/sharedStrings.xml><?xml version="1.0" encoding="utf-8"?>
<sst xmlns="http://schemas.openxmlformats.org/spreadsheetml/2006/main" count="1042" uniqueCount="136">
  <si>
    <t>Категории</t>
  </si>
  <si>
    <t>Цены/ поставщиков</t>
  </si>
  <si>
    <t>Х</t>
  </si>
  <si>
    <t>Итого</t>
  </si>
  <si>
    <t>Даты сбора данных</t>
  </si>
  <si>
    <t>Срок действия цен</t>
  </si>
  <si>
    <t>Средняя</t>
  </si>
  <si>
    <t>Начальная цена</t>
  </si>
  <si>
    <t>Наименование товара, тех. хар-ки</t>
  </si>
  <si>
    <t>Кол-во ед. товара</t>
  </si>
  <si>
    <t>Модель производитель</t>
  </si>
  <si>
    <t>Цена за ед. товара</t>
  </si>
  <si>
    <t>3</t>
  </si>
  <si>
    <t>на поставку стандартных товаров без дополнительной комплектации и сопутствующих услуг, работ</t>
  </si>
  <si>
    <t>Итого товары</t>
  </si>
  <si>
    <t>Стоимость доставки</t>
  </si>
  <si>
    <t>Итого с доставкой</t>
  </si>
  <si>
    <t>Наименование поставщика</t>
  </si>
  <si>
    <t>Контактная информация (Тел./факс, адрес электронной почты или адрес) или наименование источника информации</t>
  </si>
  <si>
    <t>Номер поставщика, указанный в таблице</t>
  </si>
  <si>
    <r>
      <t xml:space="preserve">Ф.И.О. руководителя  </t>
    </r>
    <r>
      <rPr>
        <u val="single"/>
        <sz val="10"/>
        <rFont val="Arial"/>
        <family val="2"/>
      </rPr>
      <t>Королькова Ирина Алексеевна</t>
    </r>
    <r>
      <rPr>
        <sz val="10"/>
        <rFont val="Arial"/>
        <family val="2"/>
      </rPr>
      <t xml:space="preserve">  </t>
    </r>
    <r>
      <rPr>
        <sz val="10"/>
        <rFont val="Arial"/>
        <family val="0"/>
      </rPr>
      <t>Подпись__________________________</t>
    </r>
  </si>
  <si>
    <t>Крупа овсяная,  ГОСТ 303475</t>
  </si>
  <si>
    <r>
      <t xml:space="preserve">Способ размещения заказа: </t>
    </r>
    <r>
      <rPr>
        <b/>
        <u val="single"/>
        <sz val="10"/>
        <rFont val="Times New Roman"/>
        <family val="1"/>
      </rPr>
      <t>Запрос котировок</t>
    </r>
  </si>
  <si>
    <t>Общество с ограниченной ответственностью "Сов-Оптторг-Продукт"</t>
  </si>
  <si>
    <t>Молоко сухое, натуральный полуфабрикат, выработанный из натурального коровьего молока</t>
  </si>
  <si>
    <t>Фарш говяжий, натуральный полуфабрикат, выработанный из мяса говядины</t>
  </si>
  <si>
    <t>т.8 (34675) 4-90-52,4-00-50, ХМАО-Югра, г.п. Пионерский, пер. Зеленый, 8</t>
  </si>
  <si>
    <t xml:space="preserve">Яйцо  куриное 1 категории,  ГОСТ 52121-2003, скорлупа яйца чистая, целая, крепкая, без повреждений  </t>
  </si>
  <si>
    <t>Хлеб пшеничный 1 сорт, 700гр, ГОСТ 27842-88, формовой, без других посторонних привкусов и запахов</t>
  </si>
  <si>
    <t>Пшено фасованное  5 кг,  ТУ9294-002-53860659, без зараженности, загрязнений и примесей</t>
  </si>
  <si>
    <t xml:space="preserve">Мед натуральный, без загрязнений и примесей </t>
  </si>
  <si>
    <t>Вода минерализованная, йодированная,  фасовка до 2,5 л, ГОСТ 52109-2003</t>
  </si>
  <si>
    <t>Творог 9% жирности, выработанный из натурального коровьего молока или сливок, ГОСТ Р 52096- 2003,цвет белый с желтоватым или кремовым оттенком, равномерный по всей массе, консистенция нежная однородная</t>
  </si>
  <si>
    <t>Бананы свежие, ГОСТ Р 51783-2001, плоды чистые, без признаков порчи</t>
  </si>
  <si>
    <t>Филе куринное, натуральный бескостный полуфабрикат, фасовка до 1 кг</t>
  </si>
  <si>
    <t>ЗАО Тепличное, г. Екатеринбур</t>
  </si>
  <si>
    <t>ООО Агрофирма "Травянское", г. Каменск-Уральский</t>
  </si>
  <si>
    <t>Крестьянское хозяйство Куркина А.В., Свердлоская обл., с. Рыбниково</t>
  </si>
  <si>
    <t>ЗАО Тепличное, г. Екатеринбург</t>
  </si>
  <si>
    <t>ООО УралТон, г.Екатеринбург</t>
  </si>
  <si>
    <t>ЗАО Алтайская крупа</t>
  </si>
  <si>
    <t>ООО Производственное предприятие Обуховские минеральные воды</t>
  </si>
  <si>
    <t>Геркулес,в соответствии с ГОСТом или ТУ  производителя, без зараженности, загрязнений и примесей, фасовка до 5 кг</t>
  </si>
  <si>
    <t xml:space="preserve">Свекла свежая, ГОСТ 51811-2001, без загрязнений, содержание нитратов в норме, урожай 2011 года </t>
  </si>
  <si>
    <t>Обоснование  расчета начальной (максимальной цены контракта</t>
  </si>
  <si>
    <t>Корма  для  животных</t>
  </si>
  <si>
    <t>06.06.2012г.</t>
  </si>
  <si>
    <t>30.09.2012г.</t>
  </si>
  <si>
    <t>Картофель свежий, без загрязнений, содержание нитратов в норме,  ГОСТ 7452-97, урожай 2012 года</t>
  </si>
  <si>
    <t>Капуста белокочанная, ГОСТ Р 51783-2001, без загрязнений, содержание нитратов в норме, урожай 2012 года</t>
  </si>
  <si>
    <t>Лук репчатый, ГОСТ Р 51783-2001, сухой, без загрязнений, содержание нитратов в норме, урожай 2012 года</t>
  </si>
  <si>
    <t xml:space="preserve">Морковь свежая, ГОСТ Р 51782-2001, содержание нитратов в норме, урожай 2012 года </t>
  </si>
  <si>
    <t>Огурцы свежие, содержание нитратов в норме, урожай 2012 года</t>
  </si>
  <si>
    <t>Орехи  арахис, свежие, плоды чистые, без признаков порчи, урожай 2011 года</t>
  </si>
  <si>
    <t>Яблоки свежие, ГОСТ Р 51783-2001, плоды чистые, без признаков порчи, урожай 2011 года</t>
  </si>
  <si>
    <t>Груши свежие,  ГОСТ Р 51783-2001, величина плода средняя (100-200 гр.), плоды чистые, без признаков порчи, урожай 2011 года</t>
  </si>
  <si>
    <t xml:space="preserve">Виноград свежий, ГОСТ Р 25896-83, плоды чистые, без признаков порчи, урожай 2011 года </t>
  </si>
  <si>
    <t>Апельсины свежие, ГОСТ Р 51783-2001, плоды чистые, урожай 2011года</t>
  </si>
  <si>
    <t>Чеснок свежий, ГОСТ Р 51810-2001, содержание нитратов в норме, урожай 2012 года</t>
  </si>
  <si>
    <t xml:space="preserve"> </t>
  </si>
  <si>
    <t>ОАО Хладокомбинат "Норд" г. Екатеринбург</t>
  </si>
  <si>
    <t>0,6</t>
  </si>
  <si>
    <t>2,4</t>
  </si>
  <si>
    <t>Дата составления сводной таблицы 29.06.2012г.</t>
  </si>
  <si>
    <t>Манка, высший сорт, фасовка до 1 кг</t>
  </si>
  <si>
    <t xml:space="preserve">Говядина, натуральный крупнокусковой, бескостный полуфабрикат </t>
  </si>
  <si>
    <t>Печень, натуральный замороженный, кусковой полуфабрикат</t>
  </si>
  <si>
    <t xml:space="preserve">Сухофрукты, сухие, без признаков порчи и загрязнений </t>
  </si>
  <si>
    <t>Масло растительное, рафинированное, прозрачное, без осадка</t>
  </si>
  <si>
    <t>Овсянка, без загрязнений и примесей, фасовка до 1 кг</t>
  </si>
  <si>
    <t>ООО "Нижнетагильская птицефабрика"</t>
  </si>
  <si>
    <t>ООО "Фаворит и К", г. Екатеринбурт</t>
  </si>
  <si>
    <t>ОАО "Молочный комбинат Саранский", г.Саранск</t>
  </si>
  <si>
    <t>ООО "МЕдиаДакстер"</t>
  </si>
  <si>
    <t>ЗАО "САД-ГИГАНТ", Славянского района, Краснодарского края, пос. Совхозный</t>
  </si>
  <si>
    <t>ООО МедиаДакстер"</t>
  </si>
  <si>
    <t>ООО "МЭЗ Юг Руси", г. Ростов-на-Дону</t>
  </si>
  <si>
    <t>Рыба морская, замороженная, потрошенная, обезглавленная</t>
  </si>
  <si>
    <t>ООО "МедиаДакстер"</t>
  </si>
  <si>
    <t>ИП Соколова Светлана Владимировна</t>
  </si>
  <si>
    <t>ООО "Склад восточный"</t>
  </si>
  <si>
    <t>628240, Тюменская обл., ХМАО-Бгра, Г. Советский, ул. Трассовиков,стр.1,тел. 3-74-79, Коммерческое предложение</t>
  </si>
  <si>
    <t>628240, тюменская обл., ХМАО-Югра, г. Советский,ул. Трассовиков, строение 1,тел/факс (34675) 3-74-79</t>
  </si>
  <si>
    <t>31.12.2012г.</t>
  </si>
  <si>
    <t>Рыба морская обезглавленная, замороженная, потрошенная</t>
  </si>
  <si>
    <t xml:space="preserve">Виноград свежий, ГОСТ Р 25896-83, плоды чистые, без признаков порчи, урожай 2012 года </t>
  </si>
  <si>
    <t>Обоснование  расчета начальной (максимальной) цены контракта</t>
  </si>
  <si>
    <t>628240, ул.. Трассовиков, строение 1, г. Советский, Ханты-Мансийский автономный округ-Югра, Коммерческое предложение от 19.09.2012г.</t>
  </si>
  <si>
    <t>ООО "Юграгазторг"</t>
  </si>
  <si>
    <t xml:space="preserve">т.8 (34675) 2-34-35, ХМАО-Югра, г. Югорск, ул. Попова,1  . Прайс-лист </t>
  </si>
  <si>
    <t xml:space="preserve">Яйцо  куриное 1 категории,  ГОСТ 52121-2003, скорлупа яйца чистая, целая, без повреждений  </t>
  </si>
  <si>
    <t>Помидоры свежие, содержание нитратов в норме, урожай 2013 года</t>
  </si>
  <si>
    <t>Фасоль зеленая, замороженная</t>
  </si>
  <si>
    <t>Капуста цветная, замороженная</t>
  </si>
  <si>
    <t>Йогурт</t>
  </si>
  <si>
    <t>Яйцо перепелинное</t>
  </si>
  <si>
    <t>Орехи арахис, , плоды чистые, без признаков порчи, урожай 2013 года</t>
  </si>
  <si>
    <t>Горох , заморозка</t>
  </si>
  <si>
    <t>Груши свежие,  ГОСТ Р 51783-2001, величина плода средняя (100-200 гр.), плоды чистые, без признаков порчи, урожай 2013 года</t>
  </si>
  <si>
    <t>Яблоки свежие, ГОСТ Р 51783-2001, плоды чистые, без признаков порчи, урожай 2013 года</t>
  </si>
  <si>
    <t>Хлеб пшеничный высший  сорт, 700гр, ГОСТ 27842-88, формовой, без других посторонних привкусов и запахов</t>
  </si>
  <si>
    <t>Картофель свежий, без загрязнений, содержание нитратов в норме,  ГОСТ 7452-97, урожай 2013 года</t>
  </si>
  <si>
    <t>Капуста белокочанная, ГОСТ Р 51783-2001, без загрязнений, содержание нитратов в норме, урожай 2013 года</t>
  </si>
  <si>
    <t>Лук репчатый, ГОСТ Р 51783-2001, сухой, без загрязнений, содержание нитратов в норме, урожай 2013 года</t>
  </si>
  <si>
    <t xml:space="preserve">Морковь свежая, ГОСТ Р 51782-2001, содержание нитратов в норме, урожай 2013 года </t>
  </si>
  <si>
    <t>Огурцы свежие, содержание нитратов в норме, урожай 2013 года</t>
  </si>
  <si>
    <t xml:space="preserve">Свекла свежая, ГОСТ 51811-2001, без загрязнений, содержание нитратов в норме, урожай 2013 года </t>
  </si>
  <si>
    <t>Апельсины свежие, ГОСТ Р 51783-2001, плоды чистые, урожай 2013 года</t>
  </si>
  <si>
    <t>Бананы свежие, ГОСТ Р 51783-2001, плоды чистые, без признаков порчи, урожай 2013 года</t>
  </si>
  <si>
    <t>628240, Тюменская обл., ХМАО-Югра, г.Югорск, ул. Менделеева,  тел. 83467575737. Акт приема-передачи товара от 05.07.2013г.</t>
  </si>
  <si>
    <r>
      <t xml:space="preserve">Ф.И.О. . Директора Королькова Ирина Алексеевна </t>
    </r>
    <r>
      <rPr>
        <sz val="10"/>
        <rFont val="Arial"/>
        <family val="0"/>
      </rPr>
      <t>Подпись__________________________</t>
    </r>
  </si>
  <si>
    <t>Дата составления сводной таблицы 07.08.2013г.</t>
  </si>
  <si>
    <t>ИП.Бендус В.Н.</t>
  </si>
  <si>
    <t>Мясо курицы</t>
  </si>
  <si>
    <t xml:space="preserve">Печень, натуральный кусковой, полуфабрикат </t>
  </si>
  <si>
    <t>08.09.2013г.</t>
  </si>
  <si>
    <t>31.10.2013г.</t>
  </si>
  <si>
    <t>31.08.2013г.</t>
  </si>
  <si>
    <t>Овощи замороженные</t>
  </si>
  <si>
    <t>ООО Шебекенский овощной комбинат, г. Шебекино</t>
  </si>
  <si>
    <t>ОАО Милком, г. Ижевск</t>
  </si>
  <si>
    <t>Творог 9% жирности, выработанный из натурального коровьего молока или сливок, ГОСТ Р 52096- 2003,цвет белый с желтоватым или кремовым оттенком, равномерный по всей массе</t>
  </si>
  <si>
    <r>
      <t xml:space="preserve">Способ размещения заказа: </t>
    </r>
    <r>
      <rPr>
        <b/>
        <u val="single"/>
        <sz val="10"/>
        <rFont val="Times New Roman"/>
        <family val="1"/>
      </rPr>
      <t>Запрос котировок для СМП</t>
    </r>
  </si>
  <si>
    <t>ООО "Сов-Оптторг-Продукт"</t>
  </si>
  <si>
    <t>Хлеб пшеничный первый  сорт, 700гр, ГОСТ 27842-88, формовой, без других посторонних привкусов и запахов</t>
  </si>
  <si>
    <t xml:space="preserve">Мед пчелиный, без загрязнений и примесей </t>
  </si>
  <si>
    <t>Капуста белокочанная, ГОСТ Р 51809-2001, без загрязнений, содержание нитратов в норме, урожай 2013 года</t>
  </si>
  <si>
    <t>Апельсины свежие, ГОСТ Р 53596-2009, плоды чистые, урожай 2013 года</t>
  </si>
  <si>
    <t>Бананы свежие, ГОСТ Р 51603-2000, плоды чистые, без признаков порчи, урожай 2013 года</t>
  </si>
  <si>
    <t>Груши свежие,  ГОСТ 21713-76, величина плода средняя (100-200 гр.), плоды чистые, без признаков порчи, урожай 2013 года</t>
  </si>
  <si>
    <t>Яблоки свежие, ГОСТ Р 54697-2011, плоды чистые, без признаков порчи, урожай 2013 года</t>
  </si>
  <si>
    <t xml:space="preserve"> арахис, , плоды чистые, без признаков порчи, урожай 2013 года</t>
  </si>
  <si>
    <t>Крупа овсяная, без загрязнений и примесей, фасовка до 1 кг</t>
  </si>
  <si>
    <t>Крупа манная, высший сорт, фасовка до 1 кг</t>
  </si>
  <si>
    <t xml:space="preserve"> т.* (34675)60090, 38487. Г. Советский, ул. Трассовиков строение 1, спецификация</t>
  </si>
  <si>
    <t>628240, Тюменская обл., ХМАО-Югра, г.Югорск, ул. Менделеева,  тел. 83467575737. спецификация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</si>
</sst>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"/>
    <numFmt numFmtId="186" formatCode="0.0"/>
  </numFmts>
  <fonts count="48">
    <font>
      <sz val="10"/>
      <name val="Arial"/>
      <family val="0"/>
    </font>
    <font>
      <u val="single"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top" wrapText="1"/>
    </xf>
    <xf numFmtId="3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3" fontId="0" fillId="33" borderId="10" xfId="0" applyNumberForma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NumberFormat="1" applyFont="1" applyAlignment="1">
      <alignment/>
    </xf>
    <xf numFmtId="2" fontId="0" fillId="0" borderId="10" xfId="0" applyNumberFormat="1" applyBorder="1" applyAlignment="1">
      <alignment horizontal="left" vertical="top" wrapText="1"/>
    </xf>
    <xf numFmtId="2" fontId="0" fillId="0" borderId="0" xfId="0" applyNumberFormat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center" vertical="center" wrapText="1"/>
    </xf>
    <xf numFmtId="1" fontId="0" fillId="0" borderId="10" xfId="0" applyNumberFormat="1" applyBorder="1" applyAlignment="1">
      <alignment horizontal="center" vertical="top" wrapText="1"/>
    </xf>
    <xf numFmtId="1" fontId="0" fillId="33" borderId="10" xfId="0" applyNumberForma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186" fontId="0" fillId="0" borderId="10" xfId="0" applyNumberFormat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top" wrapText="1"/>
    </xf>
    <xf numFmtId="1" fontId="0" fillId="0" borderId="15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4" fontId="0" fillId="0" borderId="0" xfId="0" applyNumberFormat="1" applyAlignment="1">
      <alignment/>
    </xf>
    <xf numFmtId="1" fontId="0" fillId="0" borderId="22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" fillId="0" borderId="0" xfId="0" applyNumberFormat="1" applyFont="1" applyAlignment="1">
      <alignment horizontal="right"/>
    </xf>
    <xf numFmtId="0" fontId="0" fillId="0" borderId="15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" fontId="6" fillId="33" borderId="22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86" fontId="0" fillId="0" borderId="22" xfId="0" applyNumberFormat="1" applyFont="1" applyBorder="1" applyAlignment="1">
      <alignment horizontal="center" vertical="center" wrapText="1"/>
    </xf>
    <xf numFmtId="186" fontId="0" fillId="0" borderId="12" xfId="0" applyNumberFormat="1" applyBorder="1" applyAlignment="1">
      <alignment horizontal="center" vertical="center" wrapText="1"/>
    </xf>
    <xf numFmtId="186" fontId="0" fillId="0" borderId="13" xfId="0" applyNumberFormat="1" applyBorder="1" applyAlignment="1">
      <alignment horizontal="center" vertical="center" wrapText="1"/>
    </xf>
    <xf numFmtId="186" fontId="0" fillId="0" borderId="22" xfId="0" applyNumberFormat="1" applyBorder="1" applyAlignment="1">
      <alignment horizontal="center" vertical="center" wrapText="1"/>
    </xf>
    <xf numFmtId="1" fontId="0" fillId="33" borderId="22" xfId="0" applyNumberFormat="1" applyFont="1" applyFill="1" applyBorder="1" applyAlignment="1">
      <alignment horizontal="center" vertical="center" wrapText="1"/>
    </xf>
    <xf numFmtId="1" fontId="0" fillId="33" borderId="12" xfId="0" applyNumberFormat="1" applyFill="1" applyBorder="1" applyAlignment="1">
      <alignment horizontal="center" vertical="center" wrapText="1"/>
    </xf>
    <xf numFmtId="1" fontId="0" fillId="33" borderId="13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" fontId="8" fillId="0" borderId="22" xfId="0" applyNumberFormat="1" applyFont="1" applyBorder="1" applyAlignment="1">
      <alignment horizontal="center" vertical="top" wrapText="1"/>
    </xf>
    <xf numFmtId="1" fontId="8" fillId="0" borderId="12" xfId="0" applyNumberFormat="1" applyFont="1" applyBorder="1" applyAlignment="1">
      <alignment horizontal="center" vertical="top" wrapText="1"/>
    </xf>
    <xf numFmtId="1" fontId="8" fillId="0" borderId="1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0" fillId="0" borderId="10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185" fontId="0" fillId="0" borderId="22" xfId="0" applyNumberFormat="1" applyBorder="1" applyAlignment="1">
      <alignment horizontal="center" vertical="center" wrapText="1"/>
    </xf>
    <xf numFmtId="185" fontId="0" fillId="0" borderId="12" xfId="0" applyNumberFormat="1" applyBorder="1" applyAlignment="1">
      <alignment horizontal="center" vertical="center" wrapText="1"/>
    </xf>
    <xf numFmtId="185" fontId="0" fillId="0" borderId="13" xfId="0" applyNumberForma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184" fontId="0" fillId="0" borderId="22" xfId="0" applyNumberFormat="1" applyBorder="1" applyAlignment="1">
      <alignment horizontal="center" vertical="center" wrapText="1"/>
    </xf>
    <xf numFmtId="184" fontId="0" fillId="0" borderId="12" xfId="0" applyNumberFormat="1" applyBorder="1" applyAlignment="1">
      <alignment horizontal="center" vertical="center" wrapText="1"/>
    </xf>
    <xf numFmtId="184" fontId="0" fillId="0" borderId="13" xfId="0" applyNumberFormat="1" applyBorder="1" applyAlignment="1">
      <alignment horizontal="center" vertical="center" wrapText="1"/>
    </xf>
    <xf numFmtId="49" fontId="0" fillId="33" borderId="22" xfId="0" applyNumberFormat="1" applyFon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186" fontId="7" fillId="0" borderId="22" xfId="0" applyNumberFormat="1" applyFont="1" applyBorder="1" applyAlignment="1">
      <alignment horizontal="center" vertical="center" wrapText="1"/>
    </xf>
    <xf numFmtId="186" fontId="7" fillId="0" borderId="12" xfId="0" applyNumberFormat="1" applyFont="1" applyBorder="1" applyAlignment="1">
      <alignment horizontal="center" vertical="center" wrapText="1"/>
    </xf>
    <xf numFmtId="186" fontId="7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view="pageBreakPreview" zoomScaleSheetLayoutView="100" zoomScalePageLayoutView="0" workbookViewId="0" topLeftCell="A164">
      <selection activeCell="B177" sqref="B177"/>
    </sheetView>
  </sheetViews>
  <sheetFormatPr defaultColWidth="9.140625" defaultRowHeight="12.75"/>
  <cols>
    <col min="1" max="1" width="32.28125" style="0" customWidth="1"/>
    <col min="2" max="5" width="13.57421875" style="0" customWidth="1"/>
    <col min="6" max="13" width="0" style="0" hidden="1" customWidth="1"/>
    <col min="14" max="14" width="13.57421875" style="0" customWidth="1"/>
  </cols>
  <sheetData>
    <row r="1" spans="1:14" s="22" customFormat="1" ht="12.75">
      <c r="A1" s="66" t="s">
        <v>86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22" customFormat="1" ht="12.75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="22" customFormat="1" ht="12.75"/>
    <row r="4" spans="1:14" s="22" customFormat="1" ht="12.75">
      <c r="A4" s="23" t="s">
        <v>45</v>
      </c>
      <c r="B4" s="24"/>
      <c r="C4" s="71" t="s">
        <v>22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="25" customFormat="1" ht="12.75"/>
    <row r="6" spans="1:14" s="27" customFormat="1" ht="12.75" customHeight="1">
      <c r="A6" s="67" t="s">
        <v>0</v>
      </c>
      <c r="B6" s="68" t="s">
        <v>1</v>
      </c>
      <c r="C6" s="69"/>
      <c r="D6" s="70"/>
      <c r="E6" s="72" t="s">
        <v>6</v>
      </c>
      <c r="F6" s="68" t="s">
        <v>1</v>
      </c>
      <c r="G6" s="69"/>
      <c r="H6" s="70"/>
      <c r="I6" s="72" t="s">
        <v>6</v>
      </c>
      <c r="J6" s="68" t="s">
        <v>1</v>
      </c>
      <c r="K6" s="69"/>
      <c r="L6" s="70"/>
      <c r="M6" s="72" t="s">
        <v>6</v>
      </c>
      <c r="N6" s="72" t="s">
        <v>7</v>
      </c>
    </row>
    <row r="7" spans="1:14" s="27" customFormat="1" ht="12.75">
      <c r="A7" s="67"/>
      <c r="B7" s="26">
        <v>1</v>
      </c>
      <c r="C7" s="26">
        <v>2</v>
      </c>
      <c r="D7" s="26" t="s">
        <v>12</v>
      </c>
      <c r="E7" s="73"/>
      <c r="F7" s="26">
        <v>1</v>
      </c>
      <c r="G7" s="26">
        <v>2</v>
      </c>
      <c r="H7" s="26" t="s">
        <v>12</v>
      </c>
      <c r="I7" s="73"/>
      <c r="J7" s="26">
        <v>1</v>
      </c>
      <c r="K7" s="26">
        <v>2</v>
      </c>
      <c r="L7" s="26" t="s">
        <v>12</v>
      </c>
      <c r="M7" s="73"/>
      <c r="N7" s="73"/>
    </row>
    <row r="8" spans="1:14" s="27" customFormat="1" ht="30.75" customHeight="1">
      <c r="A8" s="28" t="s">
        <v>8</v>
      </c>
      <c r="B8" s="74" t="s">
        <v>90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  <c r="N8" s="26" t="s">
        <v>2</v>
      </c>
    </row>
    <row r="9" spans="1:14" s="35" customFormat="1" ht="12.75">
      <c r="A9" s="34" t="s">
        <v>9</v>
      </c>
      <c r="B9" s="60">
        <v>345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  <c r="N9" s="21" t="s">
        <v>2</v>
      </c>
    </row>
    <row r="10" spans="1:14" s="35" customFormat="1" ht="14.25" customHeight="1">
      <c r="A10" s="34" t="s">
        <v>10</v>
      </c>
      <c r="B10" s="60" t="s">
        <v>70</v>
      </c>
      <c r="C10" s="61"/>
      <c r="D10" s="61"/>
      <c r="E10" s="62"/>
      <c r="F10" s="60"/>
      <c r="G10" s="61"/>
      <c r="H10" s="61"/>
      <c r="I10" s="62"/>
      <c r="J10" s="60"/>
      <c r="K10" s="61"/>
      <c r="L10" s="61"/>
      <c r="M10" s="62"/>
      <c r="N10" s="21" t="s">
        <v>2</v>
      </c>
    </row>
    <row r="11" spans="1:14" s="39" customFormat="1" ht="13.5" customHeight="1">
      <c r="A11" s="38" t="s">
        <v>11</v>
      </c>
      <c r="B11" s="8">
        <v>4.5</v>
      </c>
      <c r="C11" s="8">
        <v>4</v>
      </c>
      <c r="D11" s="8">
        <v>4.33</v>
      </c>
      <c r="E11" s="8">
        <f>SUM(B11:D11)/3</f>
        <v>4.276666666666666</v>
      </c>
      <c r="F11" s="8"/>
      <c r="G11" s="8"/>
      <c r="H11" s="8"/>
      <c r="I11" s="8">
        <f>SUM(F11:H11)/3</f>
        <v>0</v>
      </c>
      <c r="J11" s="8"/>
      <c r="K11" s="8"/>
      <c r="L11" s="8"/>
      <c r="M11" s="8">
        <f>SUM(J11:L11)/3</f>
        <v>0</v>
      </c>
      <c r="N11" s="8">
        <f>E11</f>
        <v>4.276666666666666</v>
      </c>
    </row>
    <row r="12" spans="1:14" s="39" customFormat="1" ht="12.75">
      <c r="A12" s="40" t="s">
        <v>3</v>
      </c>
      <c r="B12" s="8">
        <f>B9*B11</f>
        <v>1552.5</v>
      </c>
      <c r="C12" s="8">
        <f>B9*C11</f>
        <v>1380</v>
      </c>
      <c r="D12" s="8">
        <f>B9*D11</f>
        <v>1493.8500000000001</v>
      </c>
      <c r="E12" s="8">
        <f>B9*E11</f>
        <v>1475.4499999999998</v>
      </c>
      <c r="F12" s="8">
        <f>B9*F11</f>
        <v>0</v>
      </c>
      <c r="G12" s="8">
        <f>B9*G11</f>
        <v>0</v>
      </c>
      <c r="H12" s="8">
        <f>B9*H11</f>
        <v>0</v>
      </c>
      <c r="I12" s="8">
        <f>F9*I11</f>
        <v>0</v>
      </c>
      <c r="J12" s="8">
        <f>B9*J11</f>
        <v>0</v>
      </c>
      <c r="K12" s="8">
        <f>B9*K11</f>
        <v>0</v>
      </c>
      <c r="L12" s="8">
        <f>B9*L11</f>
        <v>0</v>
      </c>
      <c r="M12" s="8">
        <f>J9*M11</f>
        <v>0</v>
      </c>
      <c r="N12" s="8">
        <f>B9*N11</f>
        <v>1475.4499999999998</v>
      </c>
    </row>
    <row r="13" spans="1:14" s="39" customFormat="1" ht="36.75" customHeight="1">
      <c r="A13" s="38" t="s">
        <v>8</v>
      </c>
      <c r="B13" s="77" t="s">
        <v>100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8" t="s">
        <v>2</v>
      </c>
    </row>
    <row r="14" spans="1:14" s="39" customFormat="1" ht="12.75">
      <c r="A14" s="38" t="s">
        <v>9</v>
      </c>
      <c r="B14" s="57">
        <v>66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8" t="s">
        <v>2</v>
      </c>
    </row>
    <row r="15" spans="1:14" s="39" customFormat="1" ht="14.25" customHeight="1">
      <c r="A15" s="38" t="s">
        <v>10</v>
      </c>
      <c r="B15" s="57"/>
      <c r="C15" s="58"/>
      <c r="D15" s="58"/>
      <c r="E15" s="59"/>
      <c r="F15" s="57"/>
      <c r="G15" s="58"/>
      <c r="H15" s="58"/>
      <c r="I15" s="59"/>
      <c r="J15" s="57"/>
      <c r="K15" s="58"/>
      <c r="L15" s="58"/>
      <c r="M15" s="59"/>
      <c r="N15" s="8" t="s">
        <v>2</v>
      </c>
    </row>
    <row r="16" spans="1:14" s="39" customFormat="1" ht="13.5" customHeight="1">
      <c r="A16" s="38" t="s">
        <v>11</v>
      </c>
      <c r="B16" s="8">
        <v>29</v>
      </c>
      <c r="C16" s="8">
        <v>27</v>
      </c>
      <c r="D16" s="8">
        <v>28</v>
      </c>
      <c r="E16" s="8">
        <f>SUM(B16:D16)/3</f>
        <v>28</v>
      </c>
      <c r="F16" s="8"/>
      <c r="G16" s="8"/>
      <c r="H16" s="8"/>
      <c r="I16" s="8">
        <f>SUM(F16:H16)/3</f>
        <v>0</v>
      </c>
      <c r="J16" s="8"/>
      <c r="K16" s="8"/>
      <c r="L16" s="8"/>
      <c r="M16" s="8">
        <f>SUM(J16:L16)/3</f>
        <v>0</v>
      </c>
      <c r="N16" s="8">
        <f>E16</f>
        <v>28</v>
      </c>
    </row>
    <row r="17" spans="1:14" s="39" customFormat="1" ht="12.75">
      <c r="A17" s="40" t="s">
        <v>3</v>
      </c>
      <c r="B17" s="8">
        <f>B14*B16</f>
        <v>1914</v>
      </c>
      <c r="C17" s="8">
        <f>B14*C16</f>
        <v>1782</v>
      </c>
      <c r="D17" s="8">
        <f>B14*D16</f>
        <v>1848</v>
      </c>
      <c r="E17" s="8">
        <f>B14*E16</f>
        <v>1848</v>
      </c>
      <c r="F17" s="8">
        <f>B14*F16</f>
        <v>0</v>
      </c>
      <c r="G17" s="8">
        <f>B14*G16</f>
        <v>0</v>
      </c>
      <c r="H17" s="8">
        <f>B14*H16</f>
        <v>0</v>
      </c>
      <c r="I17" s="8">
        <f>F14*I16</f>
        <v>0</v>
      </c>
      <c r="J17" s="8">
        <f>B14*J16</f>
        <v>0</v>
      </c>
      <c r="K17" s="8">
        <f>B14*K16</f>
        <v>0</v>
      </c>
      <c r="L17" s="8">
        <f>B14*L16</f>
        <v>0</v>
      </c>
      <c r="M17" s="8">
        <f>J14*M16</f>
        <v>0</v>
      </c>
      <c r="N17" s="8">
        <f>B14*N16</f>
        <v>1848</v>
      </c>
    </row>
    <row r="18" spans="1:14" s="39" customFormat="1" ht="27.75" customHeight="1">
      <c r="A18" s="38" t="s">
        <v>8</v>
      </c>
      <c r="B18" s="63" t="s">
        <v>29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8" t="s">
        <v>2</v>
      </c>
    </row>
    <row r="19" spans="1:14" s="39" customFormat="1" ht="12.75">
      <c r="A19" s="38" t="s">
        <v>9</v>
      </c>
      <c r="B19" s="57">
        <v>12.4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  <c r="N19" s="8" t="s">
        <v>2</v>
      </c>
    </row>
    <row r="20" spans="1:14" s="39" customFormat="1" ht="13.5" customHeight="1">
      <c r="A20" s="38" t="s">
        <v>10</v>
      </c>
      <c r="B20" s="57" t="s">
        <v>40</v>
      </c>
      <c r="C20" s="58"/>
      <c r="D20" s="58"/>
      <c r="E20" s="59"/>
      <c r="F20" s="57"/>
      <c r="G20" s="58"/>
      <c r="H20" s="58"/>
      <c r="I20" s="59"/>
      <c r="J20" s="57"/>
      <c r="K20" s="58"/>
      <c r="L20" s="58"/>
      <c r="M20" s="59"/>
      <c r="N20" s="8" t="s">
        <v>2</v>
      </c>
    </row>
    <row r="21" spans="1:14" s="39" customFormat="1" ht="13.5" customHeight="1">
      <c r="A21" s="38" t="s">
        <v>11</v>
      </c>
      <c r="B21" s="8">
        <v>26</v>
      </c>
      <c r="C21" s="8">
        <v>24</v>
      </c>
      <c r="D21" s="8">
        <v>35</v>
      </c>
      <c r="E21" s="8">
        <f>SUM(B21:D21)/3</f>
        <v>28.333333333333332</v>
      </c>
      <c r="F21" s="8"/>
      <c r="G21" s="8"/>
      <c r="H21" s="8"/>
      <c r="I21" s="8">
        <f>SUM(F21:H21)/3</f>
        <v>0</v>
      </c>
      <c r="J21" s="8"/>
      <c r="K21" s="8"/>
      <c r="L21" s="8"/>
      <c r="M21" s="8">
        <f>SUM(J21:L21)/3</f>
        <v>0</v>
      </c>
      <c r="N21" s="8">
        <f>E21</f>
        <v>28.333333333333332</v>
      </c>
    </row>
    <row r="22" spans="1:14" s="39" customFormat="1" ht="12.75">
      <c r="A22" s="40" t="s">
        <v>3</v>
      </c>
      <c r="B22" s="8">
        <f>B19*B21</f>
        <v>322.40000000000003</v>
      </c>
      <c r="C22" s="8">
        <f>B19*C21</f>
        <v>297.6</v>
      </c>
      <c r="D22" s="8">
        <f>B19*D21</f>
        <v>434</v>
      </c>
      <c r="E22" s="8">
        <f>B19*E21</f>
        <v>351.3333333333333</v>
      </c>
      <c r="F22" s="8">
        <f>B19*F21</f>
        <v>0</v>
      </c>
      <c r="G22" s="8">
        <f>B19*G21</f>
        <v>0</v>
      </c>
      <c r="H22" s="8">
        <f>B19*H21</f>
        <v>0</v>
      </c>
      <c r="I22" s="8">
        <f>F19*I21</f>
        <v>0</v>
      </c>
      <c r="J22" s="8">
        <f>B19*J21</f>
        <v>0</v>
      </c>
      <c r="K22" s="8">
        <f>B19*K21</f>
        <v>0</v>
      </c>
      <c r="L22" s="8">
        <f>B19*L21</f>
        <v>0</v>
      </c>
      <c r="M22" s="8">
        <f>J19*M21</f>
        <v>0</v>
      </c>
      <c r="N22" s="8">
        <f>N21*B19</f>
        <v>351.3333333333333</v>
      </c>
    </row>
    <row r="23" spans="1:14" s="39" customFormat="1" ht="27.75" customHeight="1" hidden="1">
      <c r="A23" s="38" t="s">
        <v>8</v>
      </c>
      <c r="B23" s="57" t="s">
        <v>21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8" t="s">
        <v>2</v>
      </c>
    </row>
    <row r="24" spans="1:14" s="39" customFormat="1" ht="12.75" customHeight="1" hidden="1">
      <c r="A24" s="38" t="s">
        <v>9</v>
      </c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8" t="s">
        <v>2</v>
      </c>
    </row>
    <row r="25" spans="1:14" s="39" customFormat="1" ht="15.75" customHeight="1" hidden="1">
      <c r="A25" s="38" t="s">
        <v>10</v>
      </c>
      <c r="B25" s="57"/>
      <c r="C25" s="58"/>
      <c r="D25" s="58"/>
      <c r="E25" s="59"/>
      <c r="F25" s="57"/>
      <c r="G25" s="58"/>
      <c r="H25" s="58"/>
      <c r="I25" s="59"/>
      <c r="J25" s="57"/>
      <c r="K25" s="58"/>
      <c r="L25" s="58"/>
      <c r="M25" s="59"/>
      <c r="N25" s="8" t="s">
        <v>2</v>
      </c>
    </row>
    <row r="26" spans="1:14" s="39" customFormat="1" ht="13.5" customHeight="1" hidden="1">
      <c r="A26" s="38" t="s">
        <v>11</v>
      </c>
      <c r="B26" s="8"/>
      <c r="C26" s="8"/>
      <c r="D26" s="8"/>
      <c r="E26" s="8">
        <f>SUM(B26:D26)/3</f>
        <v>0</v>
      </c>
      <c r="F26" s="8"/>
      <c r="G26" s="8"/>
      <c r="H26" s="8"/>
      <c r="I26" s="8">
        <f>SUM(F26:H26)/3</f>
        <v>0</v>
      </c>
      <c r="J26" s="8"/>
      <c r="K26" s="8"/>
      <c r="L26" s="8"/>
      <c r="M26" s="8">
        <f>SUM(J26:L26)/3</f>
        <v>0</v>
      </c>
      <c r="N26" s="8">
        <f>E26</f>
        <v>0</v>
      </c>
    </row>
    <row r="27" spans="1:14" s="39" customFormat="1" ht="12.75" customHeight="1" hidden="1">
      <c r="A27" s="40" t="s">
        <v>3</v>
      </c>
      <c r="B27" s="8">
        <f>B24*B26</f>
        <v>0</v>
      </c>
      <c r="C27" s="8">
        <f>B24*C26</f>
        <v>0</v>
      </c>
      <c r="D27" s="8">
        <f>B24*D26</f>
        <v>0</v>
      </c>
      <c r="E27" s="8">
        <f>B24*E26</f>
        <v>0</v>
      </c>
      <c r="F27" s="8">
        <f>B24*F26</f>
        <v>0</v>
      </c>
      <c r="G27" s="8">
        <f>B24*G26</f>
        <v>0</v>
      </c>
      <c r="H27" s="8">
        <f>B24*H26</f>
        <v>0</v>
      </c>
      <c r="I27" s="8">
        <f>F24*I26</f>
        <v>0</v>
      </c>
      <c r="J27" s="8">
        <f>B24*J26</f>
        <v>0</v>
      </c>
      <c r="K27" s="8">
        <f>B24*K26</f>
        <v>0</v>
      </c>
      <c r="L27" s="8">
        <f>B24*L26</f>
        <v>0</v>
      </c>
      <c r="M27" s="8">
        <f>J24*M26</f>
        <v>0</v>
      </c>
      <c r="N27" s="8">
        <f>E27</f>
        <v>0</v>
      </c>
    </row>
    <row r="28" spans="1:14" s="39" customFormat="1" ht="17.25" customHeight="1">
      <c r="A28" s="38" t="s">
        <v>8</v>
      </c>
      <c r="B28" s="63" t="s">
        <v>30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/>
      <c r="N28" s="8" t="s">
        <v>2</v>
      </c>
    </row>
    <row r="29" spans="1:14" s="39" customFormat="1" ht="12.75">
      <c r="A29" s="38" t="s">
        <v>9</v>
      </c>
      <c r="B29" s="83">
        <v>1.7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  <c r="N29" s="8" t="s">
        <v>2</v>
      </c>
    </row>
    <row r="30" spans="1:14" s="39" customFormat="1" ht="24" customHeight="1">
      <c r="A30" s="38" t="s">
        <v>10</v>
      </c>
      <c r="B30" s="80" t="s">
        <v>74</v>
      </c>
      <c r="C30" s="81"/>
      <c r="D30" s="81"/>
      <c r="E30" s="82"/>
      <c r="F30" s="57"/>
      <c r="G30" s="58"/>
      <c r="H30" s="58"/>
      <c r="I30" s="59"/>
      <c r="J30" s="57"/>
      <c r="K30" s="58"/>
      <c r="L30" s="58"/>
      <c r="M30" s="59"/>
      <c r="N30" s="8" t="s">
        <v>2</v>
      </c>
    </row>
    <row r="31" spans="1:14" s="39" customFormat="1" ht="13.5" customHeight="1">
      <c r="A31" s="38" t="s">
        <v>11</v>
      </c>
      <c r="B31" s="8">
        <v>450</v>
      </c>
      <c r="C31" s="8">
        <v>558</v>
      </c>
      <c r="D31" s="8">
        <v>550</v>
      </c>
      <c r="E31" s="8">
        <f>SUM(B31:D31)/3</f>
        <v>519.3333333333334</v>
      </c>
      <c r="F31" s="8"/>
      <c r="G31" s="8"/>
      <c r="H31" s="8"/>
      <c r="I31" s="8">
        <f>SUM(F31:H31)/3</f>
        <v>0</v>
      </c>
      <c r="J31" s="8"/>
      <c r="K31" s="8"/>
      <c r="L31" s="8"/>
      <c r="M31" s="8">
        <f>SUM(J31:L31)/3</f>
        <v>0</v>
      </c>
      <c r="N31" s="8">
        <f>E31</f>
        <v>519.3333333333334</v>
      </c>
    </row>
    <row r="32" spans="1:14" s="39" customFormat="1" ht="12.75">
      <c r="A32" s="40" t="s">
        <v>3</v>
      </c>
      <c r="B32" s="8">
        <f>B29*B31</f>
        <v>765</v>
      </c>
      <c r="C32" s="8">
        <f>B29*C31</f>
        <v>948.6</v>
      </c>
      <c r="D32" s="8">
        <f>B29*D31</f>
        <v>935</v>
      </c>
      <c r="E32" s="8">
        <f>B29*E31</f>
        <v>882.8666666666667</v>
      </c>
      <c r="F32" s="8">
        <f>B29*F31</f>
        <v>0</v>
      </c>
      <c r="G32" s="8">
        <f>B29*G31</f>
        <v>0</v>
      </c>
      <c r="H32" s="8">
        <f>B29*H31</f>
        <v>0</v>
      </c>
      <c r="I32" s="8">
        <f>F29*I31</f>
        <v>0</v>
      </c>
      <c r="J32" s="8">
        <f>B29*J31</f>
        <v>0</v>
      </c>
      <c r="K32" s="8">
        <f>B29*K31</f>
        <v>0</v>
      </c>
      <c r="L32" s="8">
        <f>B29*L31</f>
        <v>0</v>
      </c>
      <c r="M32" s="8">
        <f>J29*M31</f>
        <v>0</v>
      </c>
      <c r="N32" s="8">
        <f>N31*B29</f>
        <v>882.8666666666667</v>
      </c>
    </row>
    <row r="33" spans="1:14" s="39" customFormat="1" ht="37.5" customHeight="1">
      <c r="A33" s="38" t="s">
        <v>8</v>
      </c>
      <c r="B33" s="63" t="s">
        <v>42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5"/>
      <c r="N33" s="8" t="s">
        <v>2</v>
      </c>
    </row>
    <row r="34" spans="1:14" s="39" customFormat="1" ht="12.75">
      <c r="A34" s="38" t="s">
        <v>9</v>
      </c>
      <c r="B34" s="57">
        <v>34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9"/>
      <c r="N34" s="8" t="s">
        <v>2</v>
      </c>
    </row>
    <row r="35" spans="1:14" s="39" customFormat="1" ht="14.25" customHeight="1">
      <c r="A35" s="38" t="s">
        <v>10</v>
      </c>
      <c r="B35" s="57" t="s">
        <v>40</v>
      </c>
      <c r="C35" s="58"/>
      <c r="D35" s="58"/>
      <c r="E35" s="59"/>
      <c r="F35" s="57"/>
      <c r="G35" s="58"/>
      <c r="H35" s="58"/>
      <c r="I35" s="59"/>
      <c r="J35" s="57"/>
      <c r="K35" s="58"/>
      <c r="L35" s="58"/>
      <c r="M35" s="59"/>
      <c r="N35" s="8" t="s">
        <v>2</v>
      </c>
    </row>
    <row r="36" spans="1:14" s="39" customFormat="1" ht="13.5" customHeight="1">
      <c r="A36" s="38" t="s">
        <v>11</v>
      </c>
      <c r="B36" s="8">
        <v>33</v>
      </c>
      <c r="C36" s="8">
        <v>29</v>
      </c>
      <c r="D36" s="8">
        <v>30</v>
      </c>
      <c r="E36" s="8">
        <f>SUM(B36:D36)/3</f>
        <v>30.666666666666668</v>
      </c>
      <c r="F36" s="8"/>
      <c r="G36" s="8"/>
      <c r="H36" s="8"/>
      <c r="I36" s="8">
        <f>SUM(F36:H36)/3</f>
        <v>0</v>
      </c>
      <c r="J36" s="8"/>
      <c r="K36" s="8"/>
      <c r="L36" s="8"/>
      <c r="M36" s="8">
        <f>SUM(J36:L36)/3</f>
        <v>0</v>
      </c>
      <c r="N36" s="8">
        <f>E36</f>
        <v>30.666666666666668</v>
      </c>
    </row>
    <row r="37" spans="1:14" s="39" customFormat="1" ht="12.75">
      <c r="A37" s="40" t="s">
        <v>3</v>
      </c>
      <c r="B37" s="8">
        <f>B34*B36</f>
        <v>1122</v>
      </c>
      <c r="C37" s="8">
        <f>B34*C36</f>
        <v>986</v>
      </c>
      <c r="D37" s="8">
        <f>B34*D36</f>
        <v>1020</v>
      </c>
      <c r="E37" s="8">
        <f>B34*E36</f>
        <v>1042.6666666666667</v>
      </c>
      <c r="F37" s="8">
        <f>B34*F36</f>
        <v>0</v>
      </c>
      <c r="G37" s="8">
        <f>B34*G36</f>
        <v>0</v>
      </c>
      <c r="H37" s="8">
        <f>B34*H36</f>
        <v>0</v>
      </c>
      <c r="I37" s="8">
        <f>F34*I36</f>
        <v>0</v>
      </c>
      <c r="J37" s="8">
        <f>B34*J36</f>
        <v>0</v>
      </c>
      <c r="K37" s="8">
        <f>B34*K36</f>
        <v>0</v>
      </c>
      <c r="L37" s="8">
        <f>B34*L36</f>
        <v>0</v>
      </c>
      <c r="M37" s="8">
        <f>J34*M36</f>
        <v>0</v>
      </c>
      <c r="N37" s="8">
        <f>E37</f>
        <v>1042.6666666666667</v>
      </c>
    </row>
    <row r="38" spans="1:14" s="39" customFormat="1" ht="27.75" customHeight="1">
      <c r="A38" s="38" t="s">
        <v>8</v>
      </c>
      <c r="B38" s="63" t="s">
        <v>31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8" t="s">
        <v>2</v>
      </c>
    </row>
    <row r="39" spans="1:14" s="39" customFormat="1" ht="12.75">
      <c r="A39" s="38" t="s">
        <v>9</v>
      </c>
      <c r="B39" s="57">
        <v>23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9"/>
      <c r="N39" s="8" t="s">
        <v>2</v>
      </c>
    </row>
    <row r="40" spans="1:14" s="39" customFormat="1" ht="29.25" customHeight="1">
      <c r="A40" s="38" t="s">
        <v>10</v>
      </c>
      <c r="B40" s="57" t="s">
        <v>41</v>
      </c>
      <c r="C40" s="58"/>
      <c r="D40" s="58"/>
      <c r="E40" s="59"/>
      <c r="F40" s="57"/>
      <c r="G40" s="58"/>
      <c r="H40" s="58"/>
      <c r="I40" s="59"/>
      <c r="J40" s="57"/>
      <c r="K40" s="58"/>
      <c r="L40" s="58"/>
      <c r="M40" s="59"/>
      <c r="N40" s="8" t="s">
        <v>2</v>
      </c>
    </row>
    <row r="41" spans="1:14" s="39" customFormat="1" ht="16.5" customHeight="1">
      <c r="A41" s="38" t="s">
        <v>11</v>
      </c>
      <c r="B41" s="8">
        <v>24</v>
      </c>
      <c r="C41" s="8">
        <v>17</v>
      </c>
      <c r="D41" s="8">
        <v>17</v>
      </c>
      <c r="E41" s="8">
        <f>SUM(B41:D41)/3</f>
        <v>19.333333333333332</v>
      </c>
      <c r="F41" s="8"/>
      <c r="G41" s="8"/>
      <c r="H41" s="8"/>
      <c r="I41" s="8">
        <f>SUM(F41:H41)/3</f>
        <v>0</v>
      </c>
      <c r="J41" s="8"/>
      <c r="K41" s="8"/>
      <c r="L41" s="8"/>
      <c r="M41" s="8">
        <f>SUM(J41:L41)/3</f>
        <v>0</v>
      </c>
      <c r="N41" s="8">
        <f>E41</f>
        <v>19.333333333333332</v>
      </c>
    </row>
    <row r="42" spans="1:14" s="39" customFormat="1" ht="16.5" customHeight="1">
      <c r="A42" s="40" t="s">
        <v>3</v>
      </c>
      <c r="B42" s="8">
        <f>B39*B41</f>
        <v>552</v>
      </c>
      <c r="C42" s="8">
        <f>B39*C41</f>
        <v>391</v>
      </c>
      <c r="D42" s="8">
        <f>B39*D41</f>
        <v>391</v>
      </c>
      <c r="E42" s="8">
        <f>B39*E41</f>
        <v>444.66666666666663</v>
      </c>
      <c r="F42" s="8">
        <f>B39*F41</f>
        <v>0</v>
      </c>
      <c r="G42" s="8">
        <f>B39*G41</f>
        <v>0</v>
      </c>
      <c r="H42" s="8">
        <f>B39*H41</f>
        <v>0</v>
      </c>
      <c r="I42" s="8">
        <f>F39*I41</f>
        <v>0</v>
      </c>
      <c r="J42" s="8">
        <f>B39*J41</f>
        <v>0</v>
      </c>
      <c r="K42" s="8">
        <f>B39*K41</f>
        <v>0</v>
      </c>
      <c r="L42" s="8">
        <f>B39*L41</f>
        <v>0</v>
      </c>
      <c r="M42" s="8">
        <f>J39*M41</f>
        <v>0</v>
      </c>
      <c r="N42" s="8">
        <f>E42</f>
        <v>444.66666666666663</v>
      </c>
    </row>
    <row r="43" spans="1:14" s="39" customFormat="1" ht="28.5" customHeight="1">
      <c r="A43" s="38" t="s">
        <v>8</v>
      </c>
      <c r="B43" s="63" t="s">
        <v>24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8" t="s">
        <v>2</v>
      </c>
    </row>
    <row r="44" spans="1:14" s="39" customFormat="1" ht="18" customHeight="1">
      <c r="A44" s="38" t="s">
        <v>9</v>
      </c>
      <c r="B44" s="57">
        <v>9.8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8" t="s">
        <v>2</v>
      </c>
    </row>
    <row r="45" spans="1:14" s="39" customFormat="1" ht="15.75" customHeight="1">
      <c r="A45" s="38" t="s">
        <v>10</v>
      </c>
      <c r="B45" s="80" t="s">
        <v>72</v>
      </c>
      <c r="C45" s="81"/>
      <c r="D45" s="81"/>
      <c r="E45" s="82"/>
      <c r="F45" s="57"/>
      <c r="G45" s="58"/>
      <c r="H45" s="58"/>
      <c r="I45" s="59"/>
      <c r="J45" s="57"/>
      <c r="K45" s="58"/>
      <c r="L45" s="58"/>
      <c r="M45" s="59"/>
      <c r="N45" s="8" t="s">
        <v>2</v>
      </c>
    </row>
    <row r="46" spans="1:14" s="39" customFormat="1" ht="14.25" customHeight="1">
      <c r="A46" s="38" t="s">
        <v>11</v>
      </c>
      <c r="B46" s="8">
        <v>165</v>
      </c>
      <c r="C46" s="8">
        <v>360</v>
      </c>
      <c r="D46" s="8">
        <v>235</v>
      </c>
      <c r="E46" s="8">
        <f>SUM(B46:D46)/3</f>
        <v>253.33333333333334</v>
      </c>
      <c r="F46" s="8"/>
      <c r="G46" s="8"/>
      <c r="H46" s="8"/>
      <c r="I46" s="8">
        <f>SUM(F46:H46)/3</f>
        <v>0</v>
      </c>
      <c r="J46" s="8"/>
      <c r="K46" s="8"/>
      <c r="L46" s="8"/>
      <c r="M46" s="8">
        <f>SUM(J46:L46)/3</f>
        <v>0</v>
      </c>
      <c r="N46" s="8">
        <f>E46</f>
        <v>253.33333333333334</v>
      </c>
    </row>
    <row r="47" spans="1:14" s="39" customFormat="1" ht="14.25" customHeight="1">
      <c r="A47" s="40" t="s">
        <v>3</v>
      </c>
      <c r="B47" s="8">
        <f>B44*B46</f>
        <v>1617.0000000000002</v>
      </c>
      <c r="C47" s="8">
        <f>B44*C46</f>
        <v>3528.0000000000005</v>
      </c>
      <c r="D47" s="8">
        <f>B44*D46</f>
        <v>2303</v>
      </c>
      <c r="E47" s="8">
        <f>B44*E46</f>
        <v>2482.666666666667</v>
      </c>
      <c r="F47" s="8">
        <f>B44*F46</f>
        <v>0</v>
      </c>
      <c r="G47" s="8">
        <f>B44*G46</f>
        <v>0</v>
      </c>
      <c r="H47" s="8">
        <f>B44*H46</f>
        <v>0</v>
      </c>
      <c r="I47" s="8">
        <f>F44*I46</f>
        <v>0</v>
      </c>
      <c r="J47" s="8">
        <f>B44*J46</f>
        <v>0</v>
      </c>
      <c r="K47" s="8">
        <f>B44*K46</f>
        <v>0</v>
      </c>
      <c r="L47" s="8">
        <f>B44*L46</f>
        <v>0</v>
      </c>
      <c r="M47" s="8">
        <f>J44*M46</f>
        <v>0</v>
      </c>
      <c r="N47" s="8">
        <f>E47</f>
        <v>2482.666666666667</v>
      </c>
    </row>
    <row r="48" spans="1:14" s="39" customFormat="1" ht="61.5" customHeight="1">
      <c r="A48" s="38" t="s">
        <v>8</v>
      </c>
      <c r="B48" s="63" t="s">
        <v>32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8" t="s">
        <v>2</v>
      </c>
    </row>
    <row r="49" spans="1:14" s="39" customFormat="1" ht="16.5" customHeight="1">
      <c r="A49" s="38" t="s">
        <v>9</v>
      </c>
      <c r="B49" s="57">
        <v>14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9"/>
      <c r="N49" s="8" t="s">
        <v>2</v>
      </c>
    </row>
    <row r="50" spans="1:14" s="39" customFormat="1" ht="13.5" customHeight="1">
      <c r="A50" s="38" t="s">
        <v>10</v>
      </c>
      <c r="B50" s="84" t="s">
        <v>72</v>
      </c>
      <c r="C50" s="85"/>
      <c r="D50" s="85"/>
      <c r="E50" s="86"/>
      <c r="F50" s="57"/>
      <c r="G50" s="58"/>
      <c r="H50" s="58"/>
      <c r="I50" s="59"/>
      <c r="J50" s="57"/>
      <c r="K50" s="58"/>
      <c r="L50" s="58"/>
      <c r="M50" s="59"/>
      <c r="N50" s="8" t="s">
        <v>2</v>
      </c>
    </row>
    <row r="51" spans="1:14" s="39" customFormat="1" ht="13.5" customHeight="1">
      <c r="A51" s="38" t="s">
        <v>11</v>
      </c>
      <c r="B51" s="8">
        <v>273</v>
      </c>
      <c r="C51" s="8">
        <v>182</v>
      </c>
      <c r="D51" s="8">
        <v>255</v>
      </c>
      <c r="E51" s="8">
        <f>SUM(B51:D51)/3</f>
        <v>236.66666666666666</v>
      </c>
      <c r="F51" s="8"/>
      <c r="G51" s="8"/>
      <c r="H51" s="8"/>
      <c r="I51" s="8">
        <f>SUM(F51:H51)/3</f>
        <v>0</v>
      </c>
      <c r="J51" s="8"/>
      <c r="K51" s="8"/>
      <c r="L51" s="8"/>
      <c r="M51" s="8">
        <f>SUM(J51:L51)/3</f>
        <v>0</v>
      </c>
      <c r="N51" s="8">
        <f>E51</f>
        <v>236.66666666666666</v>
      </c>
    </row>
    <row r="52" spans="1:14" s="39" customFormat="1" ht="13.5" customHeight="1">
      <c r="A52" s="40" t="s">
        <v>3</v>
      </c>
      <c r="B52" s="8">
        <f>B49*B51</f>
        <v>3822</v>
      </c>
      <c r="C52" s="8">
        <f>B49*C51</f>
        <v>2548</v>
      </c>
      <c r="D52" s="8">
        <f>B49*D51</f>
        <v>3570</v>
      </c>
      <c r="E52" s="8">
        <f>B49*E51</f>
        <v>3313.333333333333</v>
      </c>
      <c r="F52" s="8">
        <f>B49*F51</f>
        <v>0</v>
      </c>
      <c r="G52" s="8">
        <f>B49*G51</f>
        <v>0</v>
      </c>
      <c r="H52" s="8">
        <f>B49*H51</f>
        <v>0</v>
      </c>
      <c r="I52" s="8">
        <f>F49*I51</f>
        <v>0</v>
      </c>
      <c r="J52" s="8">
        <f>B49*J51</f>
        <v>0</v>
      </c>
      <c r="K52" s="8">
        <f>B49*K51</f>
        <v>0</v>
      </c>
      <c r="L52" s="8">
        <f>B49*L51</f>
        <v>0</v>
      </c>
      <c r="M52" s="8">
        <f>J49*M51</f>
        <v>0</v>
      </c>
      <c r="N52" s="8">
        <f>E52</f>
        <v>3313.333333333333</v>
      </c>
    </row>
    <row r="53" spans="1:14" s="39" customFormat="1" ht="28.5" customHeight="1">
      <c r="A53" s="38" t="s">
        <v>8</v>
      </c>
      <c r="B53" s="63" t="s">
        <v>101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5"/>
      <c r="N53" s="8" t="s">
        <v>2</v>
      </c>
    </row>
    <row r="54" spans="1:14" s="39" customFormat="1" ht="14.25" customHeight="1">
      <c r="A54" s="38" t="s">
        <v>9</v>
      </c>
      <c r="B54" s="87">
        <v>25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9"/>
      <c r="N54" s="8" t="s">
        <v>2</v>
      </c>
    </row>
    <row r="55" spans="1:14" s="39" customFormat="1" ht="15" customHeight="1">
      <c r="A55" s="38" t="s">
        <v>10</v>
      </c>
      <c r="B55" s="84" t="s">
        <v>37</v>
      </c>
      <c r="C55" s="85"/>
      <c r="D55" s="85"/>
      <c r="E55" s="86"/>
      <c r="F55" s="57"/>
      <c r="G55" s="58"/>
      <c r="H55" s="58"/>
      <c r="I55" s="59"/>
      <c r="J55" s="57"/>
      <c r="K55" s="58"/>
      <c r="L55" s="58"/>
      <c r="M55" s="59"/>
      <c r="N55" s="8" t="s">
        <v>2</v>
      </c>
    </row>
    <row r="56" spans="1:14" s="39" customFormat="1" ht="13.5" customHeight="1">
      <c r="A56" s="38" t="s">
        <v>11</v>
      </c>
      <c r="B56" s="8">
        <v>45</v>
      </c>
      <c r="C56" s="8">
        <v>50</v>
      </c>
      <c r="D56" s="8">
        <v>45</v>
      </c>
      <c r="E56" s="8">
        <f>SUM(B56:D56)/3</f>
        <v>46.666666666666664</v>
      </c>
      <c r="F56" s="8"/>
      <c r="G56" s="8"/>
      <c r="H56" s="8"/>
      <c r="I56" s="8">
        <f>SUM(F56:H56)/3</f>
        <v>0</v>
      </c>
      <c r="J56" s="8"/>
      <c r="K56" s="8"/>
      <c r="L56" s="8"/>
      <c r="M56" s="8">
        <f>SUM(J56:L56)/3</f>
        <v>0</v>
      </c>
      <c r="N56" s="8">
        <f>E56</f>
        <v>46.666666666666664</v>
      </c>
    </row>
    <row r="57" spans="1:14" s="39" customFormat="1" ht="13.5" customHeight="1">
      <c r="A57" s="40" t="s">
        <v>3</v>
      </c>
      <c r="B57" s="8">
        <f>B54*B56</f>
        <v>1125</v>
      </c>
      <c r="C57" s="8">
        <f>B54*C56</f>
        <v>1250</v>
      </c>
      <c r="D57" s="8">
        <f>B54*D56</f>
        <v>1125</v>
      </c>
      <c r="E57" s="8">
        <f>B54*E56</f>
        <v>1166.6666666666665</v>
      </c>
      <c r="F57" s="8">
        <f>B54*F56</f>
        <v>0</v>
      </c>
      <c r="G57" s="8">
        <f>B54*G56</f>
        <v>0</v>
      </c>
      <c r="H57" s="8">
        <f>B54*H56</f>
        <v>0</v>
      </c>
      <c r="I57" s="8">
        <f>F54*I56</f>
        <v>0</v>
      </c>
      <c r="J57" s="8">
        <f>B54*J56</f>
        <v>0</v>
      </c>
      <c r="K57" s="8">
        <f>B54*K56</f>
        <v>0</v>
      </c>
      <c r="L57" s="8">
        <f>B54*L56</f>
        <v>0</v>
      </c>
      <c r="M57" s="8">
        <f>J54*M56</f>
        <v>0</v>
      </c>
      <c r="N57" s="8">
        <f>E57</f>
        <v>1166.6666666666665</v>
      </c>
    </row>
    <row r="58" spans="1:14" s="39" customFormat="1" ht="40.5" customHeight="1">
      <c r="A58" s="38" t="s">
        <v>8</v>
      </c>
      <c r="B58" s="63" t="s">
        <v>102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5"/>
      <c r="N58" s="8" t="s">
        <v>2</v>
      </c>
    </row>
    <row r="59" spans="1:14" s="39" customFormat="1" ht="15" customHeight="1">
      <c r="A59" s="38" t="s">
        <v>9</v>
      </c>
      <c r="B59" s="57">
        <v>140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9"/>
      <c r="N59" s="8" t="s">
        <v>2</v>
      </c>
    </row>
    <row r="60" spans="1:14" s="39" customFormat="1" ht="28.5" customHeight="1">
      <c r="A60" s="38" t="s">
        <v>10</v>
      </c>
      <c r="B60" s="57" t="s">
        <v>37</v>
      </c>
      <c r="C60" s="58"/>
      <c r="D60" s="58"/>
      <c r="E60" s="59"/>
      <c r="F60" s="57"/>
      <c r="G60" s="58"/>
      <c r="H60" s="58"/>
      <c r="I60" s="59"/>
      <c r="J60" s="57"/>
      <c r="K60" s="58"/>
      <c r="L60" s="58"/>
      <c r="M60" s="59"/>
      <c r="N60" s="8" t="s">
        <v>2</v>
      </c>
    </row>
    <row r="61" spans="1:14" s="39" customFormat="1" ht="15" customHeight="1">
      <c r="A61" s="38" t="s">
        <v>11</v>
      </c>
      <c r="B61" s="8">
        <v>40</v>
      </c>
      <c r="C61" s="8">
        <v>36</v>
      </c>
      <c r="D61" s="8">
        <v>35</v>
      </c>
      <c r="E61" s="8">
        <f>SUM(B61:D61)/3</f>
        <v>37</v>
      </c>
      <c r="F61" s="8"/>
      <c r="G61" s="8"/>
      <c r="H61" s="8"/>
      <c r="I61" s="8">
        <f>SUM(F61:H61)/3</f>
        <v>0</v>
      </c>
      <c r="J61" s="8"/>
      <c r="K61" s="8"/>
      <c r="L61" s="8"/>
      <c r="M61" s="8">
        <f>SUM(J61:L61)/3</f>
        <v>0</v>
      </c>
      <c r="N61" s="8">
        <f>E61</f>
        <v>37</v>
      </c>
    </row>
    <row r="62" spans="1:14" s="39" customFormat="1" ht="15" customHeight="1">
      <c r="A62" s="40" t="s">
        <v>3</v>
      </c>
      <c r="B62" s="8">
        <f>B59*B61</f>
        <v>5600</v>
      </c>
      <c r="C62" s="8">
        <f>B59*C61</f>
        <v>5040</v>
      </c>
      <c r="D62" s="8">
        <f>B59*D61</f>
        <v>4900</v>
      </c>
      <c r="E62" s="8">
        <f>B59*E61</f>
        <v>5180</v>
      </c>
      <c r="F62" s="8">
        <f>B59*F61</f>
        <v>0</v>
      </c>
      <c r="G62" s="8">
        <f>B59*G61</f>
        <v>0</v>
      </c>
      <c r="H62" s="8">
        <f>B59*H61</f>
        <v>0</v>
      </c>
      <c r="I62" s="8">
        <f>F59*I61</f>
        <v>0</v>
      </c>
      <c r="J62" s="8">
        <f>B59*J61</f>
        <v>0</v>
      </c>
      <c r="K62" s="8">
        <f>B59*K61</f>
        <v>0</v>
      </c>
      <c r="L62" s="8">
        <f>B59*L61</f>
        <v>0</v>
      </c>
      <c r="M62" s="8">
        <f>J59*M61</f>
        <v>0</v>
      </c>
      <c r="N62" s="8">
        <f>E62</f>
        <v>5180</v>
      </c>
    </row>
    <row r="63" spans="1:14" s="39" customFormat="1" ht="39" customHeight="1">
      <c r="A63" s="38" t="s">
        <v>8</v>
      </c>
      <c r="B63" s="63" t="s">
        <v>103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5"/>
      <c r="N63" s="8" t="s">
        <v>2</v>
      </c>
    </row>
    <row r="64" spans="1:14" s="39" customFormat="1" ht="15" customHeight="1">
      <c r="A64" s="38" t="s">
        <v>9</v>
      </c>
      <c r="B64" s="90">
        <v>1.2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2"/>
      <c r="N64" s="8" t="s">
        <v>2</v>
      </c>
    </row>
    <row r="65" spans="1:14" s="39" customFormat="1" ht="15" customHeight="1">
      <c r="A65" s="38" t="s">
        <v>10</v>
      </c>
      <c r="B65" s="57" t="s">
        <v>36</v>
      </c>
      <c r="C65" s="58"/>
      <c r="D65" s="58"/>
      <c r="E65" s="59"/>
      <c r="F65" s="57"/>
      <c r="G65" s="58"/>
      <c r="H65" s="58"/>
      <c r="I65" s="59"/>
      <c r="J65" s="57"/>
      <c r="K65" s="58"/>
      <c r="L65" s="58"/>
      <c r="M65" s="59"/>
      <c r="N65" s="8" t="s">
        <v>2</v>
      </c>
    </row>
    <row r="66" spans="1:14" s="39" customFormat="1" ht="15" customHeight="1">
      <c r="A66" s="38" t="s">
        <v>11</v>
      </c>
      <c r="B66" s="8">
        <v>50</v>
      </c>
      <c r="C66" s="8">
        <v>32</v>
      </c>
      <c r="D66" s="8">
        <v>40</v>
      </c>
      <c r="E66" s="8">
        <f>SUM(B66:D66)/3</f>
        <v>40.666666666666664</v>
      </c>
      <c r="F66" s="8"/>
      <c r="G66" s="8"/>
      <c r="H66" s="8"/>
      <c r="I66" s="8">
        <f>SUM(F66:H66)/3</f>
        <v>0</v>
      </c>
      <c r="J66" s="8"/>
      <c r="K66" s="8"/>
      <c r="L66" s="8"/>
      <c r="M66" s="8">
        <f>SUM(J66:L66)/3</f>
        <v>0</v>
      </c>
      <c r="N66" s="8">
        <f>E66</f>
        <v>40.666666666666664</v>
      </c>
    </row>
    <row r="67" spans="1:14" s="39" customFormat="1" ht="15" customHeight="1">
      <c r="A67" s="40" t="s">
        <v>3</v>
      </c>
      <c r="B67" s="8">
        <f>B64*B66</f>
        <v>60</v>
      </c>
      <c r="C67" s="8">
        <f>B64*C66</f>
        <v>38.4</v>
      </c>
      <c r="D67" s="8">
        <f>B64*D66</f>
        <v>48</v>
      </c>
      <c r="E67" s="8">
        <f>B64*E66</f>
        <v>48.8</v>
      </c>
      <c r="F67" s="8">
        <f>B64*F66</f>
        <v>0</v>
      </c>
      <c r="G67" s="8">
        <f>B64*G66</f>
        <v>0</v>
      </c>
      <c r="H67" s="8">
        <f>B64*H66</f>
        <v>0</v>
      </c>
      <c r="I67" s="8">
        <f>F64*I66</f>
        <v>0</v>
      </c>
      <c r="J67" s="8">
        <f>B64*J66</f>
        <v>0</v>
      </c>
      <c r="K67" s="8">
        <f>B64*K66</f>
        <v>0</v>
      </c>
      <c r="L67" s="8">
        <f>B64*L66</f>
        <v>0</v>
      </c>
      <c r="M67" s="8">
        <f>J64*M66</f>
        <v>0</v>
      </c>
      <c r="N67" s="8">
        <f>E67</f>
        <v>48.8</v>
      </c>
    </row>
    <row r="68" spans="1:14" s="39" customFormat="1" ht="28.5" customHeight="1">
      <c r="A68" s="38" t="s">
        <v>8</v>
      </c>
      <c r="B68" s="63" t="s">
        <v>104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5"/>
      <c r="N68" s="8" t="s">
        <v>2</v>
      </c>
    </row>
    <row r="69" spans="1:14" s="39" customFormat="1" ht="17.25" customHeight="1">
      <c r="A69" s="38" t="s">
        <v>9</v>
      </c>
      <c r="B69" s="57">
        <v>75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9"/>
      <c r="N69" s="8" t="s">
        <v>2</v>
      </c>
    </row>
    <row r="70" spans="1:14" s="39" customFormat="1" ht="17.25" customHeight="1">
      <c r="A70" s="38" t="s">
        <v>10</v>
      </c>
      <c r="B70" s="57" t="s">
        <v>38</v>
      </c>
      <c r="C70" s="58"/>
      <c r="D70" s="58"/>
      <c r="E70" s="59"/>
      <c r="F70" s="57"/>
      <c r="G70" s="58"/>
      <c r="H70" s="58"/>
      <c r="I70" s="59"/>
      <c r="J70" s="57"/>
      <c r="K70" s="58"/>
      <c r="L70" s="58"/>
      <c r="M70" s="59"/>
      <c r="N70" s="8" t="s">
        <v>2</v>
      </c>
    </row>
    <row r="71" spans="1:14" s="39" customFormat="1" ht="15" customHeight="1">
      <c r="A71" s="38" t="s">
        <v>11</v>
      </c>
      <c r="B71" s="8">
        <v>40</v>
      </c>
      <c r="C71" s="8">
        <v>73</v>
      </c>
      <c r="D71" s="8">
        <v>35</v>
      </c>
      <c r="E71" s="8">
        <f>SUM(B71:D71)/3</f>
        <v>49.333333333333336</v>
      </c>
      <c r="F71" s="8"/>
      <c r="G71" s="8"/>
      <c r="H71" s="8"/>
      <c r="I71" s="8">
        <f>SUM(F71:H71)/3</f>
        <v>0</v>
      </c>
      <c r="J71" s="8"/>
      <c r="K71" s="8"/>
      <c r="L71" s="8"/>
      <c r="M71" s="8">
        <f>SUM(J71:L71)/3</f>
        <v>0</v>
      </c>
      <c r="N71" s="8">
        <f>E71</f>
        <v>49.333333333333336</v>
      </c>
    </row>
    <row r="72" spans="1:14" s="39" customFormat="1" ht="15" customHeight="1">
      <c r="A72" s="40" t="s">
        <v>3</v>
      </c>
      <c r="B72" s="8">
        <f>B69*B71</f>
        <v>3000</v>
      </c>
      <c r="C72" s="8">
        <f>B69*C71</f>
        <v>5475</v>
      </c>
      <c r="D72" s="8">
        <f>B69*D71</f>
        <v>2625</v>
      </c>
      <c r="E72" s="8">
        <f>B69*E71</f>
        <v>3700</v>
      </c>
      <c r="F72" s="8">
        <f>B69*F71</f>
        <v>0</v>
      </c>
      <c r="G72" s="8">
        <f>B69*G71</f>
        <v>0</v>
      </c>
      <c r="H72" s="8">
        <f>B69*H71</f>
        <v>0</v>
      </c>
      <c r="I72" s="8">
        <f>F69*I71</f>
        <v>0</v>
      </c>
      <c r="J72" s="8">
        <f>B69*J71</f>
        <v>0</v>
      </c>
      <c r="K72" s="8">
        <f>B69*K71</f>
        <v>0</v>
      </c>
      <c r="L72" s="8">
        <f>B69*L71</f>
        <v>0</v>
      </c>
      <c r="M72" s="8">
        <f>J69*M71</f>
        <v>0</v>
      </c>
      <c r="N72" s="8">
        <f>E72</f>
        <v>3700</v>
      </c>
    </row>
    <row r="73" spans="1:14" s="39" customFormat="1" ht="28.5" customHeight="1">
      <c r="A73" s="38" t="s">
        <v>8</v>
      </c>
      <c r="B73" s="63" t="s">
        <v>105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5"/>
      <c r="N73" s="8" t="s">
        <v>2</v>
      </c>
    </row>
    <row r="74" spans="1:14" s="39" customFormat="1" ht="18" customHeight="1">
      <c r="A74" s="38" t="s">
        <v>9</v>
      </c>
      <c r="B74" s="57">
        <v>25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9"/>
      <c r="N74" s="8" t="s">
        <v>2</v>
      </c>
    </row>
    <row r="75" spans="1:14" s="39" customFormat="1" ht="18" customHeight="1">
      <c r="A75" s="38" t="s">
        <v>10</v>
      </c>
      <c r="B75" s="57" t="s">
        <v>38</v>
      </c>
      <c r="C75" s="58"/>
      <c r="D75" s="58"/>
      <c r="E75" s="59"/>
      <c r="F75" s="57"/>
      <c r="G75" s="58"/>
      <c r="H75" s="58"/>
      <c r="I75" s="59"/>
      <c r="J75" s="57"/>
      <c r="K75" s="58"/>
      <c r="L75" s="58"/>
      <c r="M75" s="59"/>
      <c r="N75" s="8" t="s">
        <v>2</v>
      </c>
    </row>
    <row r="76" spans="1:14" s="39" customFormat="1" ht="15" customHeight="1">
      <c r="A76" s="38" t="s">
        <v>11</v>
      </c>
      <c r="B76" s="8">
        <v>200</v>
      </c>
      <c r="C76" s="8">
        <v>120</v>
      </c>
      <c r="D76" s="8">
        <v>180</v>
      </c>
      <c r="E76" s="8">
        <f>SUM(B76:D76)/3</f>
        <v>166.66666666666666</v>
      </c>
      <c r="F76" s="8"/>
      <c r="G76" s="8"/>
      <c r="H76" s="8"/>
      <c r="I76" s="8">
        <f>SUM(F76:H76)/3</f>
        <v>0</v>
      </c>
      <c r="J76" s="8"/>
      <c r="K76" s="8"/>
      <c r="L76" s="8"/>
      <c r="M76" s="8">
        <f>SUM(J76:L76)/3</f>
        <v>0</v>
      </c>
      <c r="N76" s="8">
        <f>E76</f>
        <v>166.66666666666666</v>
      </c>
    </row>
    <row r="77" spans="1:14" s="39" customFormat="1" ht="15" customHeight="1">
      <c r="A77" s="40" t="s">
        <v>3</v>
      </c>
      <c r="B77" s="8">
        <f>B74*B76</f>
        <v>5000</v>
      </c>
      <c r="C77" s="8">
        <f>B74*C76</f>
        <v>3000</v>
      </c>
      <c r="D77" s="8">
        <f>B74*D76</f>
        <v>4500</v>
      </c>
      <c r="E77" s="8">
        <f>B74*E76</f>
        <v>4166.666666666666</v>
      </c>
      <c r="F77" s="8">
        <f>B74*F76</f>
        <v>0</v>
      </c>
      <c r="G77" s="8">
        <f>B74*G76</f>
        <v>0</v>
      </c>
      <c r="H77" s="8">
        <f>B74*H76</f>
        <v>0</v>
      </c>
      <c r="I77" s="8">
        <f>F74*I76</f>
        <v>0</v>
      </c>
      <c r="J77" s="8">
        <f>B74*J76</f>
        <v>0</v>
      </c>
      <c r="K77" s="8">
        <f>B74*K76</f>
        <v>0</v>
      </c>
      <c r="L77" s="8">
        <f>B74*L76</f>
        <v>0</v>
      </c>
      <c r="M77" s="8">
        <f>J74*M76</f>
        <v>0</v>
      </c>
      <c r="N77" s="8">
        <f>E77</f>
        <v>4166.666666666666</v>
      </c>
    </row>
    <row r="78" spans="1:14" s="39" customFormat="1" ht="28.5" customHeight="1">
      <c r="A78" s="38" t="s">
        <v>8</v>
      </c>
      <c r="B78" s="63" t="s">
        <v>91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5"/>
      <c r="N78" s="8" t="s">
        <v>2</v>
      </c>
    </row>
    <row r="79" spans="1:14" s="39" customFormat="1" ht="15" customHeight="1">
      <c r="A79" s="38" t="s">
        <v>9</v>
      </c>
      <c r="B79" s="57">
        <v>8.1</v>
      </c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9"/>
      <c r="N79" s="8" t="s">
        <v>2</v>
      </c>
    </row>
    <row r="80" spans="1:14" s="39" customFormat="1" ht="15" customHeight="1">
      <c r="A80" s="38" t="s">
        <v>10</v>
      </c>
      <c r="B80" s="57" t="s">
        <v>35</v>
      </c>
      <c r="C80" s="58"/>
      <c r="D80" s="58"/>
      <c r="E80" s="59"/>
      <c r="F80" s="57"/>
      <c r="G80" s="58"/>
      <c r="H80" s="58"/>
      <c r="I80" s="59"/>
      <c r="J80" s="57"/>
      <c r="K80" s="58"/>
      <c r="L80" s="58"/>
      <c r="M80" s="59"/>
      <c r="N80" s="8" t="s">
        <v>2</v>
      </c>
    </row>
    <row r="81" spans="1:14" s="39" customFormat="1" ht="15" customHeight="1">
      <c r="A81" s="38" t="s">
        <v>11</v>
      </c>
      <c r="B81" s="41">
        <v>170</v>
      </c>
      <c r="C81" s="41">
        <v>98</v>
      </c>
      <c r="D81" s="41">
        <v>160</v>
      </c>
      <c r="E81" s="41">
        <f>SUM(B81:D81)/3</f>
        <v>142.66666666666666</v>
      </c>
      <c r="F81" s="8"/>
      <c r="G81" s="8"/>
      <c r="H81" s="8"/>
      <c r="I81" s="8">
        <f>SUM(F81:H81)/3</f>
        <v>0</v>
      </c>
      <c r="J81" s="8"/>
      <c r="K81" s="8"/>
      <c r="L81" s="8"/>
      <c r="M81" s="8">
        <f>SUM(J81:L81)/3</f>
        <v>0</v>
      </c>
      <c r="N81" s="8">
        <f>E81</f>
        <v>142.66666666666666</v>
      </c>
    </row>
    <row r="82" spans="1:14" s="39" customFormat="1" ht="15" customHeight="1">
      <c r="A82" s="40" t="s">
        <v>3</v>
      </c>
      <c r="B82" s="8">
        <f>B79*B81</f>
        <v>1377</v>
      </c>
      <c r="C82" s="8">
        <f>B79*C81</f>
        <v>793.8</v>
      </c>
      <c r="D82" s="8">
        <f>B79*D81</f>
        <v>1296</v>
      </c>
      <c r="E82" s="8">
        <f>B79*E81</f>
        <v>1155.6</v>
      </c>
      <c r="F82" s="8">
        <f>B79*F81</f>
        <v>0</v>
      </c>
      <c r="G82" s="8">
        <f>B79*G81</f>
        <v>0</v>
      </c>
      <c r="H82" s="8">
        <f>B79*H81</f>
        <v>0</v>
      </c>
      <c r="I82" s="8">
        <f>F79*I81</f>
        <v>0</v>
      </c>
      <c r="J82" s="8">
        <f>B79*J81</f>
        <v>0</v>
      </c>
      <c r="K82" s="8">
        <f>B79*K81</f>
        <v>0</v>
      </c>
      <c r="L82" s="8">
        <f>B79*L81</f>
        <v>0</v>
      </c>
      <c r="M82" s="8">
        <f>J79*M81</f>
        <v>0</v>
      </c>
      <c r="N82" s="8">
        <f>E82</f>
        <v>1155.6</v>
      </c>
    </row>
    <row r="83" spans="1:14" s="39" customFormat="1" ht="28.5" customHeight="1">
      <c r="A83" s="38" t="s">
        <v>8</v>
      </c>
      <c r="B83" s="63" t="s">
        <v>106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5"/>
      <c r="N83" s="8" t="s">
        <v>2</v>
      </c>
    </row>
    <row r="84" spans="1:14" s="39" customFormat="1" ht="15.75" customHeight="1">
      <c r="A84" s="38" t="s">
        <v>9</v>
      </c>
      <c r="B84" s="57">
        <v>48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9"/>
      <c r="N84" s="8" t="s">
        <v>2</v>
      </c>
    </row>
    <row r="85" spans="1:14" s="39" customFormat="1" ht="15.75" customHeight="1">
      <c r="A85" s="38" t="s">
        <v>10</v>
      </c>
      <c r="B85" s="57" t="s">
        <v>35</v>
      </c>
      <c r="C85" s="58"/>
      <c r="D85" s="58"/>
      <c r="E85" s="59"/>
      <c r="F85" s="57"/>
      <c r="G85" s="58"/>
      <c r="H85" s="58"/>
      <c r="I85" s="59"/>
      <c r="J85" s="57"/>
      <c r="K85" s="58"/>
      <c r="L85" s="58"/>
      <c r="M85" s="59"/>
      <c r="N85" s="8" t="s">
        <v>2</v>
      </c>
    </row>
    <row r="86" spans="1:14" s="39" customFormat="1" ht="13.5" customHeight="1">
      <c r="A86" s="38" t="s">
        <v>11</v>
      </c>
      <c r="B86" s="8">
        <v>50</v>
      </c>
      <c r="C86" s="8">
        <v>60</v>
      </c>
      <c r="D86" s="8">
        <v>45</v>
      </c>
      <c r="E86" s="8">
        <f>SUM(B86:D86)/3</f>
        <v>51.666666666666664</v>
      </c>
      <c r="F86" s="8"/>
      <c r="G86" s="8"/>
      <c r="H86" s="8"/>
      <c r="I86" s="8">
        <f>SUM(F86:H86)/3</f>
        <v>0</v>
      </c>
      <c r="J86" s="8"/>
      <c r="K86" s="8"/>
      <c r="L86" s="8"/>
      <c r="M86" s="8">
        <f>SUM(J86:L86)/3</f>
        <v>0</v>
      </c>
      <c r="N86" s="8">
        <f>E86</f>
        <v>51.666666666666664</v>
      </c>
    </row>
    <row r="87" spans="1:14" s="39" customFormat="1" ht="13.5" customHeight="1">
      <c r="A87" s="40" t="s">
        <v>3</v>
      </c>
      <c r="B87" s="8">
        <f>B84*B86</f>
        <v>2400</v>
      </c>
      <c r="C87" s="8">
        <f>B84*C86</f>
        <v>2880</v>
      </c>
      <c r="D87" s="8">
        <f>B84*D86</f>
        <v>2160</v>
      </c>
      <c r="E87" s="8">
        <f>B84*E86</f>
        <v>2480</v>
      </c>
      <c r="F87" s="8">
        <f>B84*F86</f>
        <v>0</v>
      </c>
      <c r="G87" s="8">
        <f>B84*G86</f>
        <v>0</v>
      </c>
      <c r="H87" s="8">
        <f>B84*H86</f>
        <v>0</v>
      </c>
      <c r="I87" s="8">
        <f>F84*I86</f>
        <v>0</v>
      </c>
      <c r="J87" s="8">
        <f>B84*J86</f>
        <v>0</v>
      </c>
      <c r="K87" s="8">
        <f>B84*K86</f>
        <v>0</v>
      </c>
      <c r="L87" s="8">
        <f>B84*L86</f>
        <v>0</v>
      </c>
      <c r="M87" s="8">
        <f>J84*M86</f>
        <v>0</v>
      </c>
      <c r="N87" s="8">
        <f>E87</f>
        <v>2480</v>
      </c>
    </row>
    <row r="88" spans="1:14" s="39" customFormat="1" ht="28.5" customHeight="1">
      <c r="A88" s="38" t="s">
        <v>8</v>
      </c>
      <c r="B88" s="63" t="s">
        <v>107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5"/>
      <c r="N88" s="8" t="s">
        <v>2</v>
      </c>
    </row>
    <row r="89" spans="1:14" s="39" customFormat="1" ht="15.75" customHeight="1">
      <c r="A89" s="38" t="s">
        <v>9</v>
      </c>
      <c r="B89" s="57">
        <v>6</v>
      </c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9"/>
      <c r="N89" s="8" t="s">
        <v>2</v>
      </c>
    </row>
    <row r="90" spans="1:14" s="39" customFormat="1" ht="15.75" customHeight="1">
      <c r="A90" s="38" t="s">
        <v>10</v>
      </c>
      <c r="B90" s="83" t="s">
        <v>75</v>
      </c>
      <c r="C90" s="58"/>
      <c r="D90" s="58"/>
      <c r="E90" s="59"/>
      <c r="F90" s="57"/>
      <c r="G90" s="58"/>
      <c r="H90" s="58"/>
      <c r="I90" s="59"/>
      <c r="J90" s="57"/>
      <c r="K90" s="58"/>
      <c r="L90" s="58"/>
      <c r="M90" s="59"/>
      <c r="N90" s="8" t="s">
        <v>2</v>
      </c>
    </row>
    <row r="91" spans="1:14" s="39" customFormat="1" ht="16.5" customHeight="1">
      <c r="A91" s="38" t="s">
        <v>11</v>
      </c>
      <c r="B91" s="8">
        <v>85</v>
      </c>
      <c r="C91" s="8">
        <v>67</v>
      </c>
      <c r="D91" s="8">
        <v>80</v>
      </c>
      <c r="E91" s="8">
        <f>SUM(B91:D91)/3</f>
        <v>77.33333333333333</v>
      </c>
      <c r="F91" s="8"/>
      <c r="G91" s="8"/>
      <c r="H91" s="8"/>
      <c r="I91" s="8">
        <f>SUM(F91:H91)/3</f>
        <v>0</v>
      </c>
      <c r="J91" s="8"/>
      <c r="K91" s="8"/>
      <c r="L91" s="8"/>
      <c r="M91" s="8">
        <f>SUM(J91:L91)/3</f>
        <v>0</v>
      </c>
      <c r="N91" s="8">
        <f>E91</f>
        <v>77.33333333333333</v>
      </c>
    </row>
    <row r="92" spans="1:14" s="39" customFormat="1" ht="16.5" customHeight="1">
      <c r="A92" s="40" t="s">
        <v>3</v>
      </c>
      <c r="B92" s="8">
        <f>B89*B91</f>
        <v>510</v>
      </c>
      <c r="C92" s="8">
        <f>B89*C91</f>
        <v>402</v>
      </c>
      <c r="D92" s="8">
        <f>B89*D91</f>
        <v>480</v>
      </c>
      <c r="E92" s="8">
        <f>B89*E91</f>
        <v>464</v>
      </c>
      <c r="F92" s="8">
        <f>B89*F91</f>
        <v>0</v>
      </c>
      <c r="G92" s="8">
        <f>B89*G91</f>
        <v>0</v>
      </c>
      <c r="H92" s="8">
        <f>B89*H91</f>
        <v>0</v>
      </c>
      <c r="I92" s="8">
        <f>F89*I91</f>
        <v>0</v>
      </c>
      <c r="J92" s="8">
        <f>B89*J91</f>
        <v>0</v>
      </c>
      <c r="K92" s="8">
        <f>B89*K91</f>
        <v>0</v>
      </c>
      <c r="L92" s="8">
        <f>B89*L91</f>
        <v>0</v>
      </c>
      <c r="M92" s="8">
        <f>J89*M91</f>
        <v>0</v>
      </c>
      <c r="N92" s="8">
        <f>E92</f>
        <v>464</v>
      </c>
    </row>
    <row r="93" spans="1:14" s="39" customFormat="1" ht="25.5" customHeight="1">
      <c r="A93" s="38" t="s">
        <v>8</v>
      </c>
      <c r="B93" s="63" t="s">
        <v>108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5"/>
      <c r="N93" s="8" t="s">
        <v>2</v>
      </c>
    </row>
    <row r="94" spans="1:14" s="39" customFormat="1" ht="16.5" customHeight="1">
      <c r="A94" s="38" t="s">
        <v>9</v>
      </c>
      <c r="B94" s="57">
        <v>33</v>
      </c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9"/>
      <c r="N94" s="8" t="s">
        <v>2</v>
      </c>
    </row>
    <row r="95" spans="1:14" s="39" customFormat="1" ht="16.5" customHeight="1">
      <c r="A95" s="38" t="s">
        <v>10</v>
      </c>
      <c r="B95" s="83" t="s">
        <v>75</v>
      </c>
      <c r="C95" s="58"/>
      <c r="D95" s="58"/>
      <c r="E95" s="59"/>
      <c r="F95" s="57"/>
      <c r="G95" s="58"/>
      <c r="H95" s="58"/>
      <c r="I95" s="59"/>
      <c r="J95" s="57"/>
      <c r="K95" s="58"/>
      <c r="L95" s="58"/>
      <c r="M95" s="59"/>
      <c r="N95" s="8" t="s">
        <v>2</v>
      </c>
    </row>
    <row r="96" spans="1:14" s="39" customFormat="1" ht="14.25" customHeight="1">
      <c r="A96" s="38" t="s">
        <v>11</v>
      </c>
      <c r="B96" s="8">
        <v>85</v>
      </c>
      <c r="C96" s="8">
        <v>73</v>
      </c>
      <c r="D96" s="8">
        <v>80</v>
      </c>
      <c r="E96" s="8">
        <f>SUM(B96:D96)/3</f>
        <v>79.33333333333333</v>
      </c>
      <c r="F96" s="8"/>
      <c r="G96" s="8"/>
      <c r="H96" s="8"/>
      <c r="I96" s="8">
        <f>SUM(F96:H96)/3</f>
        <v>0</v>
      </c>
      <c r="J96" s="8"/>
      <c r="K96" s="8"/>
      <c r="L96" s="8"/>
      <c r="M96" s="8">
        <f>SUM(J96:L96)/3</f>
        <v>0</v>
      </c>
      <c r="N96" s="8">
        <f>E96</f>
        <v>79.33333333333333</v>
      </c>
    </row>
    <row r="97" spans="1:14" s="39" customFormat="1" ht="14.25" customHeight="1">
      <c r="A97" s="40" t="s">
        <v>3</v>
      </c>
      <c r="B97" s="8">
        <f>B94*B96</f>
        <v>2805</v>
      </c>
      <c r="C97" s="8">
        <f>B94*C96</f>
        <v>2409</v>
      </c>
      <c r="D97" s="8">
        <f>B94*D96</f>
        <v>2640</v>
      </c>
      <c r="E97" s="8">
        <f>B94*E96</f>
        <v>2618</v>
      </c>
      <c r="F97" s="8">
        <f>B94*F96</f>
        <v>0</v>
      </c>
      <c r="G97" s="8">
        <f>B94*G96</f>
        <v>0</v>
      </c>
      <c r="H97" s="8">
        <f>B94*H96</f>
        <v>0</v>
      </c>
      <c r="I97" s="8">
        <f>F94*I96</f>
        <v>0</v>
      </c>
      <c r="J97" s="8">
        <f>B94*J96</f>
        <v>0</v>
      </c>
      <c r="K97" s="8">
        <f>B94*K96</f>
        <v>0</v>
      </c>
      <c r="L97" s="8">
        <f>B94*L96</f>
        <v>0</v>
      </c>
      <c r="M97" s="8">
        <f>J94*M96</f>
        <v>0</v>
      </c>
      <c r="N97" s="8">
        <f>E97</f>
        <v>2618</v>
      </c>
    </row>
    <row r="98" spans="1:14" s="39" customFormat="1" ht="24" customHeight="1">
      <c r="A98" s="38" t="s">
        <v>8</v>
      </c>
      <c r="B98" s="63" t="s">
        <v>85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5"/>
      <c r="N98" s="8" t="s">
        <v>2</v>
      </c>
    </row>
    <row r="99" spans="1:14" s="39" customFormat="1" ht="12" customHeight="1">
      <c r="A99" s="38" t="s">
        <v>9</v>
      </c>
      <c r="B99" s="80">
        <v>12</v>
      </c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2"/>
      <c r="N99" s="8" t="s">
        <v>2</v>
      </c>
    </row>
    <row r="100" spans="1:14" s="39" customFormat="1" ht="15" customHeight="1">
      <c r="A100" s="38" t="s">
        <v>10</v>
      </c>
      <c r="B100" s="80" t="s">
        <v>75</v>
      </c>
      <c r="C100" s="81"/>
      <c r="D100" s="81"/>
      <c r="E100" s="82"/>
      <c r="F100" s="57"/>
      <c r="G100" s="58"/>
      <c r="H100" s="58"/>
      <c r="I100" s="59"/>
      <c r="J100" s="57"/>
      <c r="K100" s="58"/>
      <c r="L100" s="58"/>
      <c r="M100" s="59"/>
      <c r="N100" s="8" t="s">
        <v>2</v>
      </c>
    </row>
    <row r="101" spans="1:14" s="39" customFormat="1" ht="13.5" customHeight="1">
      <c r="A101" s="38" t="s">
        <v>11</v>
      </c>
      <c r="B101" s="8">
        <v>260</v>
      </c>
      <c r="C101" s="8">
        <v>240</v>
      </c>
      <c r="D101" s="8">
        <v>250</v>
      </c>
      <c r="E101" s="8">
        <f>SUM(B101:D101)/3</f>
        <v>250</v>
      </c>
      <c r="F101" s="8"/>
      <c r="G101" s="8"/>
      <c r="H101" s="8"/>
      <c r="I101" s="8">
        <f>SUM(F101:H101)/3</f>
        <v>0</v>
      </c>
      <c r="J101" s="8"/>
      <c r="K101" s="8"/>
      <c r="L101" s="8"/>
      <c r="M101" s="8">
        <f>SUM(J101:L101)/3</f>
        <v>0</v>
      </c>
      <c r="N101" s="8">
        <f>E101</f>
        <v>250</v>
      </c>
    </row>
    <row r="102" spans="1:14" s="39" customFormat="1" ht="13.5" customHeight="1">
      <c r="A102" s="40" t="s">
        <v>3</v>
      </c>
      <c r="B102" s="8">
        <f>B99*B101</f>
        <v>3120</v>
      </c>
      <c r="C102" s="8">
        <f>B99*C101</f>
        <v>2880</v>
      </c>
      <c r="D102" s="8">
        <f>B99*D101</f>
        <v>3000</v>
      </c>
      <c r="E102" s="8">
        <f>B99*E101</f>
        <v>3000</v>
      </c>
      <c r="F102" s="8">
        <f>B99*F101</f>
        <v>0</v>
      </c>
      <c r="G102" s="8">
        <f>B99*G101</f>
        <v>0</v>
      </c>
      <c r="H102" s="8">
        <f>B99*H101</f>
        <v>0</v>
      </c>
      <c r="I102" s="8">
        <f>F99*I101</f>
        <v>0</v>
      </c>
      <c r="J102" s="8">
        <f>B99*J101</f>
        <v>0</v>
      </c>
      <c r="K102" s="8">
        <f>B99*K101</f>
        <v>0</v>
      </c>
      <c r="L102" s="8">
        <f>B99*L101</f>
        <v>0</v>
      </c>
      <c r="M102" s="8">
        <f>J99*M101</f>
        <v>0</v>
      </c>
      <c r="N102" s="8">
        <f>E102</f>
        <v>3000</v>
      </c>
    </row>
    <row r="103" spans="1:14" s="39" customFormat="1" ht="41.25" customHeight="1">
      <c r="A103" s="38" t="s">
        <v>8</v>
      </c>
      <c r="B103" s="63" t="s">
        <v>98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5"/>
      <c r="N103" s="8" t="s">
        <v>2</v>
      </c>
    </row>
    <row r="104" spans="1:14" s="39" customFormat="1" ht="14.25" customHeight="1">
      <c r="A104" s="38" t="s">
        <v>9</v>
      </c>
      <c r="B104" s="57">
        <v>30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9"/>
      <c r="N104" s="8" t="s">
        <v>2</v>
      </c>
    </row>
    <row r="105" spans="1:14" s="39" customFormat="1" ht="14.25" customHeight="1">
      <c r="A105" s="38" t="s">
        <v>10</v>
      </c>
      <c r="B105" s="83" t="s">
        <v>75</v>
      </c>
      <c r="C105" s="58"/>
      <c r="D105" s="58"/>
      <c r="E105" s="59"/>
      <c r="F105" s="57"/>
      <c r="G105" s="58"/>
      <c r="H105" s="58"/>
      <c r="I105" s="59"/>
      <c r="J105" s="57"/>
      <c r="K105" s="58"/>
      <c r="L105" s="58"/>
      <c r="M105" s="59"/>
      <c r="N105" s="8" t="s">
        <v>2</v>
      </c>
    </row>
    <row r="106" spans="1:14" s="39" customFormat="1" ht="15.75" customHeight="1">
      <c r="A106" s="38" t="s">
        <v>11</v>
      </c>
      <c r="B106" s="8">
        <v>130</v>
      </c>
      <c r="C106" s="8">
        <v>149</v>
      </c>
      <c r="D106" s="8">
        <v>120</v>
      </c>
      <c r="E106" s="8">
        <f>SUM(B106:D106)/3</f>
        <v>133</v>
      </c>
      <c r="F106" s="8"/>
      <c r="G106" s="8"/>
      <c r="H106" s="8"/>
      <c r="I106" s="8">
        <f>SUM(F106:H106)/3</f>
        <v>0</v>
      </c>
      <c r="J106" s="8"/>
      <c r="K106" s="8"/>
      <c r="L106" s="8"/>
      <c r="M106" s="8">
        <f>SUM(J106:L106)/3</f>
        <v>0</v>
      </c>
      <c r="N106" s="8">
        <f>E106</f>
        <v>133</v>
      </c>
    </row>
    <row r="107" spans="1:14" s="39" customFormat="1" ht="15.75" customHeight="1">
      <c r="A107" s="40" t="s">
        <v>3</v>
      </c>
      <c r="B107" s="8">
        <f>B104*B106</f>
        <v>3900</v>
      </c>
      <c r="C107" s="8">
        <f>B104*C106</f>
        <v>4470</v>
      </c>
      <c r="D107" s="8">
        <f>B104*D106</f>
        <v>3600</v>
      </c>
      <c r="E107" s="8">
        <f>B104*E106</f>
        <v>3990</v>
      </c>
      <c r="F107" s="8">
        <f>B104*F106</f>
        <v>0</v>
      </c>
      <c r="G107" s="8">
        <f>B104*G106</f>
        <v>0</v>
      </c>
      <c r="H107" s="8">
        <f>B104*H106</f>
        <v>0</v>
      </c>
      <c r="I107" s="8">
        <f>F104*I106</f>
        <v>0</v>
      </c>
      <c r="J107" s="8">
        <f>B104*J106</f>
        <v>0</v>
      </c>
      <c r="K107" s="8">
        <f>B104*K106</f>
        <v>0</v>
      </c>
      <c r="L107" s="8">
        <f>B104*L106</f>
        <v>0</v>
      </c>
      <c r="M107" s="8">
        <f>J104*M106</f>
        <v>0</v>
      </c>
      <c r="N107" s="8">
        <f>E107</f>
        <v>3990</v>
      </c>
    </row>
    <row r="108" spans="1:14" s="39" customFormat="1" ht="13.5" customHeight="1">
      <c r="A108" s="38" t="s">
        <v>8</v>
      </c>
      <c r="B108" s="63" t="s">
        <v>68</v>
      </c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5"/>
      <c r="N108" s="8"/>
    </row>
    <row r="109" spans="1:14" s="39" customFormat="1" ht="15.75" customHeight="1">
      <c r="A109" s="38" t="s">
        <v>9</v>
      </c>
      <c r="B109" s="93">
        <v>0.6</v>
      </c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2"/>
      <c r="N109" s="8"/>
    </row>
    <row r="110" spans="1:14" s="39" customFormat="1" ht="15.75" customHeight="1">
      <c r="A110" s="38" t="s">
        <v>10</v>
      </c>
      <c r="B110" s="94" t="s">
        <v>76</v>
      </c>
      <c r="C110" s="95"/>
      <c r="D110" s="95"/>
      <c r="E110" s="96"/>
      <c r="F110" s="36"/>
      <c r="G110" s="36"/>
      <c r="H110" s="36"/>
      <c r="I110" s="36"/>
      <c r="J110" s="36"/>
      <c r="K110" s="36"/>
      <c r="L110" s="36"/>
      <c r="M110" s="37"/>
      <c r="N110" s="8"/>
    </row>
    <row r="111" spans="1:14" s="39" customFormat="1" ht="15.75" customHeight="1">
      <c r="A111" s="38" t="s">
        <v>11</v>
      </c>
      <c r="B111" s="8">
        <v>79</v>
      </c>
      <c r="C111" s="8">
        <v>80</v>
      </c>
      <c r="D111" s="8">
        <v>78</v>
      </c>
      <c r="E111" s="8">
        <f>SUM(B111:D111)/3</f>
        <v>79</v>
      </c>
      <c r="F111" s="36"/>
      <c r="G111" s="36"/>
      <c r="H111" s="36"/>
      <c r="I111" s="36"/>
      <c r="J111" s="36"/>
      <c r="K111" s="36"/>
      <c r="L111" s="36"/>
      <c r="M111" s="37"/>
      <c r="N111" s="8">
        <f>E111</f>
        <v>79</v>
      </c>
    </row>
    <row r="112" spans="1:14" s="39" customFormat="1" ht="15.75" customHeight="1">
      <c r="A112" s="40" t="s">
        <v>3</v>
      </c>
      <c r="B112" s="8">
        <f>B109*B111</f>
        <v>47.4</v>
      </c>
      <c r="C112" s="8">
        <f>B109*C111</f>
        <v>48</v>
      </c>
      <c r="D112" s="8">
        <f>B109*D111</f>
        <v>46.8</v>
      </c>
      <c r="E112" s="8">
        <f>B109*E111</f>
        <v>47.4</v>
      </c>
      <c r="F112" s="36"/>
      <c r="G112" s="36"/>
      <c r="H112" s="36"/>
      <c r="I112" s="36"/>
      <c r="J112" s="36"/>
      <c r="K112" s="36"/>
      <c r="L112" s="36"/>
      <c r="M112" s="37"/>
      <c r="N112" s="8">
        <f>E112</f>
        <v>47.4</v>
      </c>
    </row>
    <row r="113" spans="1:14" s="39" customFormat="1" ht="28.5" customHeight="1">
      <c r="A113" s="38" t="s">
        <v>8</v>
      </c>
      <c r="B113" s="63" t="s">
        <v>99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5"/>
      <c r="N113" s="8" t="s">
        <v>2</v>
      </c>
    </row>
    <row r="114" spans="1:14" s="39" customFormat="1" ht="16.5" customHeight="1">
      <c r="A114" s="38" t="s">
        <v>9</v>
      </c>
      <c r="B114" s="57">
        <v>58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9"/>
      <c r="N114" s="8" t="s">
        <v>2</v>
      </c>
    </row>
    <row r="115" spans="1:14" s="39" customFormat="1" ht="15.75" customHeight="1">
      <c r="A115" s="38" t="s">
        <v>10</v>
      </c>
      <c r="B115" s="83" t="s">
        <v>75</v>
      </c>
      <c r="C115" s="58"/>
      <c r="D115" s="58"/>
      <c r="E115" s="59"/>
      <c r="F115" s="57"/>
      <c r="G115" s="58"/>
      <c r="H115" s="58"/>
      <c r="I115" s="59"/>
      <c r="J115" s="57"/>
      <c r="K115" s="58"/>
      <c r="L115" s="58"/>
      <c r="M115" s="59"/>
      <c r="N115" s="8" t="s">
        <v>2</v>
      </c>
    </row>
    <row r="116" spans="1:14" s="39" customFormat="1" ht="14.25" customHeight="1">
      <c r="A116" s="38" t="s">
        <v>11</v>
      </c>
      <c r="B116" s="8">
        <v>80</v>
      </c>
      <c r="C116" s="8">
        <v>74</v>
      </c>
      <c r="D116" s="8">
        <v>80</v>
      </c>
      <c r="E116" s="8">
        <f>SUM(B116:D116)/3</f>
        <v>78</v>
      </c>
      <c r="F116" s="8"/>
      <c r="G116" s="8"/>
      <c r="H116" s="8"/>
      <c r="I116" s="8">
        <f>SUM(F116:H116)/3</f>
        <v>0</v>
      </c>
      <c r="J116" s="8"/>
      <c r="K116" s="8"/>
      <c r="L116" s="8"/>
      <c r="M116" s="8">
        <f>SUM(J116:L116)/3</f>
        <v>0</v>
      </c>
      <c r="N116" s="8">
        <f>E116</f>
        <v>78</v>
      </c>
    </row>
    <row r="117" spans="1:14" s="39" customFormat="1" ht="14.25" customHeight="1">
      <c r="A117" s="40" t="s">
        <v>3</v>
      </c>
      <c r="B117" s="8">
        <f>B114*B116</f>
        <v>4640</v>
      </c>
      <c r="C117" s="8">
        <f>B114*C116</f>
        <v>4292</v>
      </c>
      <c r="D117" s="8">
        <f>B114*D116</f>
        <v>4640</v>
      </c>
      <c r="E117" s="8">
        <f>B114*E116</f>
        <v>4524</v>
      </c>
      <c r="F117" s="8">
        <f>B114*F116</f>
        <v>0</v>
      </c>
      <c r="G117" s="8">
        <f>B114*G116</f>
        <v>0</v>
      </c>
      <c r="H117" s="8">
        <f>B114*H116</f>
        <v>0</v>
      </c>
      <c r="I117" s="8">
        <f>F114*I116</f>
        <v>0</v>
      </c>
      <c r="J117" s="8">
        <f>B114*J116</f>
        <v>0</v>
      </c>
      <c r="K117" s="8">
        <f>B114*K116</f>
        <v>0</v>
      </c>
      <c r="L117" s="8">
        <f>B114*L116</f>
        <v>0</v>
      </c>
      <c r="M117" s="8">
        <f>J114*M116</f>
        <v>0</v>
      </c>
      <c r="N117" s="8">
        <f>E117</f>
        <v>4524</v>
      </c>
    </row>
    <row r="118" spans="1:14" s="39" customFormat="1" ht="14.25" customHeight="1">
      <c r="A118" s="38" t="s">
        <v>8</v>
      </c>
      <c r="B118" s="63" t="s">
        <v>69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5"/>
      <c r="N118" s="8"/>
    </row>
    <row r="119" spans="1:14" s="39" customFormat="1" ht="14.25" customHeight="1">
      <c r="A119" s="38" t="s">
        <v>9</v>
      </c>
      <c r="B119" s="57">
        <v>11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9"/>
      <c r="N119" s="8"/>
    </row>
    <row r="120" spans="1:14" s="39" customFormat="1" ht="14.25" customHeight="1">
      <c r="A120" s="38" t="s">
        <v>10</v>
      </c>
      <c r="B120" s="57" t="s">
        <v>40</v>
      </c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9"/>
      <c r="N120" s="8"/>
    </row>
    <row r="121" spans="1:14" s="39" customFormat="1" ht="14.25" customHeight="1">
      <c r="A121" s="38" t="s">
        <v>11</v>
      </c>
      <c r="B121" s="8">
        <v>18</v>
      </c>
      <c r="C121" s="8">
        <v>36</v>
      </c>
      <c r="D121" s="8">
        <v>30</v>
      </c>
      <c r="E121" s="8">
        <f>SUM(B121:D121)/3</f>
        <v>28</v>
      </c>
      <c r="F121" s="36"/>
      <c r="G121" s="36"/>
      <c r="H121" s="36"/>
      <c r="I121" s="36"/>
      <c r="J121" s="36"/>
      <c r="K121" s="36"/>
      <c r="L121" s="36"/>
      <c r="M121" s="37"/>
      <c r="N121" s="8">
        <f>E121</f>
        <v>28</v>
      </c>
    </row>
    <row r="122" spans="1:14" s="39" customFormat="1" ht="14.25" customHeight="1">
      <c r="A122" s="40" t="s">
        <v>3</v>
      </c>
      <c r="B122" s="8">
        <f>B119*B121</f>
        <v>198</v>
      </c>
      <c r="C122" s="8">
        <f>B119*C121</f>
        <v>396</v>
      </c>
      <c r="D122" s="8">
        <f>B119*D121</f>
        <v>330</v>
      </c>
      <c r="E122" s="8">
        <f>B119*E121</f>
        <v>308</v>
      </c>
      <c r="F122" s="36"/>
      <c r="G122" s="36"/>
      <c r="H122" s="36"/>
      <c r="I122" s="36"/>
      <c r="J122" s="36"/>
      <c r="K122" s="36"/>
      <c r="L122" s="36"/>
      <c r="M122" s="37"/>
      <c r="N122" s="8">
        <f>E122</f>
        <v>308</v>
      </c>
    </row>
    <row r="123" spans="1:14" s="39" customFormat="1" ht="27" customHeight="1">
      <c r="A123" s="42" t="s">
        <v>59</v>
      </c>
      <c r="B123" s="63" t="s">
        <v>96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5"/>
      <c r="N123" s="8" t="s">
        <v>2</v>
      </c>
    </row>
    <row r="124" spans="1:14" s="39" customFormat="1" ht="15" customHeight="1">
      <c r="A124" s="38" t="s">
        <v>9</v>
      </c>
      <c r="B124" s="57">
        <v>20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9"/>
      <c r="N124" s="8" t="s">
        <v>2</v>
      </c>
    </row>
    <row r="125" spans="1:14" s="39" customFormat="1" ht="15" customHeight="1">
      <c r="A125" s="38" t="s">
        <v>10</v>
      </c>
      <c r="B125" s="83" t="s">
        <v>73</v>
      </c>
      <c r="C125" s="58"/>
      <c r="D125" s="58"/>
      <c r="E125" s="59"/>
      <c r="F125" s="57"/>
      <c r="G125" s="58"/>
      <c r="H125" s="58"/>
      <c r="I125" s="59"/>
      <c r="J125" s="57"/>
      <c r="K125" s="58"/>
      <c r="L125" s="58"/>
      <c r="M125" s="59"/>
      <c r="N125" s="8" t="s">
        <v>2</v>
      </c>
    </row>
    <row r="126" spans="1:14" s="39" customFormat="1" ht="15.75" customHeight="1">
      <c r="A126" s="38" t="s">
        <v>11</v>
      </c>
      <c r="B126" s="8">
        <v>159</v>
      </c>
      <c r="C126" s="8">
        <v>122</v>
      </c>
      <c r="D126" s="8">
        <v>120</v>
      </c>
      <c r="E126" s="8">
        <f>SUM(B126:D126)/3</f>
        <v>133.66666666666666</v>
      </c>
      <c r="F126" s="8"/>
      <c r="G126" s="8"/>
      <c r="H126" s="8"/>
      <c r="I126" s="8">
        <f>SUM(F126:H126)/3</f>
        <v>0</v>
      </c>
      <c r="J126" s="8"/>
      <c r="K126" s="8"/>
      <c r="L126" s="8"/>
      <c r="M126" s="8">
        <f>SUM(J126:L126)/3</f>
        <v>0</v>
      </c>
      <c r="N126" s="8">
        <f>E126</f>
        <v>133.66666666666666</v>
      </c>
    </row>
    <row r="127" spans="1:14" s="39" customFormat="1" ht="15.75" customHeight="1">
      <c r="A127" s="40" t="s">
        <v>3</v>
      </c>
      <c r="B127" s="8">
        <f>B124*B126</f>
        <v>3180</v>
      </c>
      <c r="C127" s="8">
        <f>C124*C126</f>
        <v>0</v>
      </c>
      <c r="D127" s="8">
        <f>B124*D126</f>
        <v>2400</v>
      </c>
      <c r="E127" s="8">
        <f>B124*E126</f>
        <v>2673.333333333333</v>
      </c>
      <c r="F127" s="8">
        <f>B124*F126</f>
        <v>0</v>
      </c>
      <c r="G127" s="8">
        <f>B124*G126</f>
        <v>0</v>
      </c>
      <c r="H127" s="8">
        <f>B124*H126</f>
        <v>0</v>
      </c>
      <c r="I127" s="8">
        <f>F124*I126</f>
        <v>0</v>
      </c>
      <c r="J127" s="8">
        <f>B124*J126</f>
        <v>0</v>
      </c>
      <c r="K127" s="8">
        <f>B124*K126</f>
        <v>0</v>
      </c>
      <c r="L127" s="8">
        <f>B124*L126</f>
        <v>0</v>
      </c>
      <c r="M127" s="8">
        <f>J124*M126</f>
        <v>0</v>
      </c>
      <c r="N127" s="8">
        <f>E127</f>
        <v>2673.333333333333</v>
      </c>
    </row>
    <row r="128" spans="1:14" s="39" customFormat="1" ht="15.75" customHeight="1">
      <c r="A128" s="38" t="s">
        <v>8</v>
      </c>
      <c r="B128" s="63" t="s">
        <v>64</v>
      </c>
      <c r="C128" s="64"/>
      <c r="D128" s="64"/>
      <c r="E128" s="65"/>
      <c r="F128" s="36"/>
      <c r="G128" s="36"/>
      <c r="H128" s="36"/>
      <c r="I128" s="36"/>
      <c r="J128" s="36"/>
      <c r="K128" s="36"/>
      <c r="L128" s="36"/>
      <c r="M128" s="37"/>
      <c r="N128" s="8"/>
    </row>
    <row r="129" spans="1:14" s="39" customFormat="1" ht="12" customHeight="1">
      <c r="A129" s="38" t="s">
        <v>9</v>
      </c>
      <c r="B129" s="93">
        <v>8.3</v>
      </c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2"/>
      <c r="N129" s="8"/>
    </row>
    <row r="130" spans="1:14" s="39" customFormat="1" ht="14.25" customHeight="1">
      <c r="A130" s="38" t="s">
        <v>10</v>
      </c>
      <c r="B130" s="57" t="s">
        <v>40</v>
      </c>
      <c r="C130" s="58"/>
      <c r="D130" s="58"/>
      <c r="E130" s="59"/>
      <c r="F130" s="36"/>
      <c r="G130" s="36"/>
      <c r="H130" s="36"/>
      <c r="I130" s="36"/>
      <c r="J130" s="36"/>
      <c r="K130" s="36"/>
      <c r="L130" s="36"/>
      <c r="M130" s="37"/>
      <c r="N130" s="8"/>
    </row>
    <row r="131" spans="1:14" s="39" customFormat="1" ht="15.75" customHeight="1">
      <c r="A131" s="38" t="s">
        <v>11</v>
      </c>
      <c r="B131" s="8">
        <v>36</v>
      </c>
      <c r="C131" s="8">
        <v>21</v>
      </c>
      <c r="D131" s="8">
        <v>35</v>
      </c>
      <c r="E131" s="8">
        <f>SUM(B131:D131)/3</f>
        <v>30.666666666666668</v>
      </c>
      <c r="F131" s="36"/>
      <c r="G131" s="36"/>
      <c r="H131" s="36"/>
      <c r="I131" s="36"/>
      <c r="J131" s="36"/>
      <c r="K131" s="36"/>
      <c r="L131" s="36"/>
      <c r="M131" s="37"/>
      <c r="N131" s="8">
        <f>E131</f>
        <v>30.666666666666668</v>
      </c>
    </row>
    <row r="132" spans="1:14" s="39" customFormat="1" ht="15.75" customHeight="1">
      <c r="A132" s="40" t="s">
        <v>3</v>
      </c>
      <c r="B132" s="8">
        <f>B129*B131</f>
        <v>298.8</v>
      </c>
      <c r="C132" s="8">
        <f>C129*C131</f>
        <v>0</v>
      </c>
      <c r="D132" s="8">
        <f>B129*D131</f>
        <v>290.5</v>
      </c>
      <c r="E132" s="8">
        <f>B129*E131</f>
        <v>254.53333333333336</v>
      </c>
      <c r="F132" s="36"/>
      <c r="G132" s="36"/>
      <c r="H132" s="36"/>
      <c r="I132" s="36"/>
      <c r="J132" s="36"/>
      <c r="K132" s="36"/>
      <c r="L132" s="36"/>
      <c r="M132" s="37"/>
      <c r="N132" s="8">
        <f>E132</f>
        <v>254.53333333333336</v>
      </c>
    </row>
    <row r="133" spans="1:14" s="39" customFormat="1" ht="28.5" customHeight="1">
      <c r="A133" s="38" t="s">
        <v>8</v>
      </c>
      <c r="B133" s="63" t="s">
        <v>65</v>
      </c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5"/>
      <c r="N133" s="8" t="s">
        <v>2</v>
      </c>
    </row>
    <row r="134" spans="1:14" s="39" customFormat="1" ht="15" customHeight="1">
      <c r="A134" s="38" t="s">
        <v>9</v>
      </c>
      <c r="B134" s="57">
        <v>72</v>
      </c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9"/>
      <c r="N134" s="8" t="s">
        <v>2</v>
      </c>
    </row>
    <row r="135" spans="1:14" s="39" customFormat="1" ht="15" customHeight="1">
      <c r="A135" s="38" t="s">
        <v>10</v>
      </c>
      <c r="B135" s="83" t="s">
        <v>39</v>
      </c>
      <c r="C135" s="58"/>
      <c r="D135" s="58"/>
      <c r="E135" s="59"/>
      <c r="F135" s="57"/>
      <c r="G135" s="58"/>
      <c r="H135" s="58"/>
      <c r="I135" s="59"/>
      <c r="J135" s="57"/>
      <c r="K135" s="58"/>
      <c r="L135" s="58"/>
      <c r="M135" s="59"/>
      <c r="N135" s="8" t="s">
        <v>2</v>
      </c>
    </row>
    <row r="136" spans="1:14" s="39" customFormat="1" ht="15.75" customHeight="1">
      <c r="A136" s="38" t="s">
        <v>11</v>
      </c>
      <c r="B136" s="8">
        <v>300</v>
      </c>
      <c r="C136" s="8">
        <v>310</v>
      </c>
      <c r="D136" s="8">
        <v>275</v>
      </c>
      <c r="E136" s="8">
        <f>SUM(B136:D136)/3</f>
        <v>295</v>
      </c>
      <c r="F136" s="8"/>
      <c r="G136" s="8"/>
      <c r="H136" s="8"/>
      <c r="I136" s="8">
        <f>SUM(F136:H136)/3</f>
        <v>0</v>
      </c>
      <c r="J136" s="8"/>
      <c r="K136" s="8"/>
      <c r="L136" s="8"/>
      <c r="M136" s="8">
        <f>SUM(J136:L136)/3</f>
        <v>0</v>
      </c>
      <c r="N136" s="8">
        <f aca="true" t="shared" si="0" ref="N136:N142">E136</f>
        <v>295</v>
      </c>
    </row>
    <row r="137" spans="1:14" s="39" customFormat="1" ht="15.75" customHeight="1">
      <c r="A137" s="40" t="s">
        <v>3</v>
      </c>
      <c r="B137" s="8">
        <f>B134*B136</f>
        <v>21600</v>
      </c>
      <c r="C137" s="8">
        <f>B134*C136</f>
        <v>22320</v>
      </c>
      <c r="D137" s="8">
        <f>B134*D136</f>
        <v>19800</v>
      </c>
      <c r="E137" s="8">
        <f>B134*E136</f>
        <v>21240</v>
      </c>
      <c r="F137" s="8">
        <f>B134*F136</f>
        <v>0</v>
      </c>
      <c r="G137" s="8">
        <f>B134*G136</f>
        <v>0</v>
      </c>
      <c r="H137" s="8">
        <f>B134*H136</f>
        <v>0</v>
      </c>
      <c r="I137" s="8">
        <f>F134*I136</f>
        <v>0</v>
      </c>
      <c r="J137" s="8">
        <f>B134*J136</f>
        <v>0</v>
      </c>
      <c r="K137" s="8">
        <f>B134*K136</f>
        <v>0</v>
      </c>
      <c r="L137" s="8">
        <f>B134*L136</f>
        <v>0</v>
      </c>
      <c r="M137" s="8">
        <f>J134*M136</f>
        <v>0</v>
      </c>
      <c r="N137" s="8">
        <f t="shared" si="0"/>
        <v>21240</v>
      </c>
    </row>
    <row r="138" spans="1:14" s="39" customFormat="1" ht="15.75" customHeight="1">
      <c r="A138" s="40" t="s">
        <v>8</v>
      </c>
      <c r="B138" s="103" t="s">
        <v>67</v>
      </c>
      <c r="C138" s="104"/>
      <c r="D138" s="104"/>
      <c r="E138" s="105"/>
      <c r="F138" s="36"/>
      <c r="G138" s="36"/>
      <c r="H138" s="36"/>
      <c r="I138" s="36"/>
      <c r="J138" s="36"/>
      <c r="K138" s="36"/>
      <c r="L138" s="36"/>
      <c r="M138" s="37"/>
      <c r="N138" s="8">
        <f t="shared" si="0"/>
        <v>0</v>
      </c>
    </row>
    <row r="139" spans="1:14" s="39" customFormat="1" ht="12.75" customHeight="1">
      <c r="A139" s="40" t="s">
        <v>9</v>
      </c>
      <c r="B139" s="93">
        <v>24.2</v>
      </c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2"/>
      <c r="N139" s="8">
        <f t="shared" si="0"/>
        <v>0</v>
      </c>
    </row>
    <row r="140" spans="1:14" s="39" customFormat="1" ht="15.75" customHeight="1">
      <c r="A140" s="43" t="s">
        <v>10</v>
      </c>
      <c r="B140" s="94" t="s">
        <v>71</v>
      </c>
      <c r="C140" s="95"/>
      <c r="D140" s="95"/>
      <c r="E140" s="96"/>
      <c r="F140" s="36"/>
      <c r="G140" s="36"/>
      <c r="H140" s="36"/>
      <c r="I140" s="36"/>
      <c r="J140" s="36"/>
      <c r="K140" s="36"/>
      <c r="L140" s="36"/>
      <c r="M140" s="37"/>
      <c r="N140" s="8">
        <f t="shared" si="0"/>
        <v>0</v>
      </c>
    </row>
    <row r="141" spans="1:14" s="39" customFormat="1" ht="15.75" customHeight="1">
      <c r="A141" s="43" t="s">
        <v>11</v>
      </c>
      <c r="B141" s="8">
        <v>76</v>
      </c>
      <c r="C141" s="8">
        <v>66</v>
      </c>
      <c r="D141" s="8">
        <v>70</v>
      </c>
      <c r="E141" s="8">
        <f>SUM(B141:D141)/3</f>
        <v>70.66666666666667</v>
      </c>
      <c r="F141" s="36"/>
      <c r="G141" s="36"/>
      <c r="H141" s="36"/>
      <c r="I141" s="36"/>
      <c r="J141" s="36"/>
      <c r="K141" s="36"/>
      <c r="L141" s="36"/>
      <c r="M141" s="37"/>
      <c r="N141" s="8">
        <f t="shared" si="0"/>
        <v>70.66666666666667</v>
      </c>
    </row>
    <row r="142" spans="1:14" s="39" customFormat="1" ht="15.75" customHeight="1">
      <c r="A142" s="43" t="s">
        <v>3</v>
      </c>
      <c r="B142" s="8">
        <v>1350</v>
      </c>
      <c r="C142" s="8">
        <v>1305</v>
      </c>
      <c r="D142" s="8">
        <v>1215</v>
      </c>
      <c r="E142" s="8">
        <f>B139*E141</f>
        <v>1710.1333333333334</v>
      </c>
      <c r="F142" s="36"/>
      <c r="G142" s="36"/>
      <c r="H142" s="36"/>
      <c r="I142" s="36"/>
      <c r="J142" s="36"/>
      <c r="K142" s="36"/>
      <c r="L142" s="36"/>
      <c r="M142" s="37"/>
      <c r="N142" s="8">
        <f t="shared" si="0"/>
        <v>1710.1333333333334</v>
      </c>
    </row>
    <row r="143" spans="1:14" s="39" customFormat="1" ht="28.5" customHeight="1">
      <c r="A143" s="38" t="s">
        <v>8</v>
      </c>
      <c r="B143" s="63" t="s">
        <v>84</v>
      </c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5"/>
      <c r="N143" s="8" t="s">
        <v>2</v>
      </c>
    </row>
    <row r="144" spans="1:14" s="39" customFormat="1" ht="11.25" customHeight="1">
      <c r="A144" s="38" t="s">
        <v>9</v>
      </c>
      <c r="B144" s="57">
        <v>42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9"/>
      <c r="N144" s="8" t="s">
        <v>2</v>
      </c>
    </row>
    <row r="145" spans="1:14" s="39" customFormat="1" ht="15" customHeight="1">
      <c r="A145" s="38" t="s">
        <v>10</v>
      </c>
      <c r="B145" s="83" t="s">
        <v>60</v>
      </c>
      <c r="C145" s="98"/>
      <c r="D145" s="98"/>
      <c r="E145" s="99"/>
      <c r="F145" s="57"/>
      <c r="G145" s="58"/>
      <c r="H145" s="58"/>
      <c r="I145" s="59"/>
      <c r="J145" s="57"/>
      <c r="K145" s="58"/>
      <c r="L145" s="58"/>
      <c r="M145" s="59"/>
      <c r="N145" s="8" t="s">
        <v>2</v>
      </c>
    </row>
    <row r="146" spans="1:14" s="39" customFormat="1" ht="15.75" customHeight="1">
      <c r="A146" s="38" t="s">
        <v>11</v>
      </c>
      <c r="B146" s="8">
        <v>65</v>
      </c>
      <c r="C146" s="8">
        <v>44</v>
      </c>
      <c r="D146" s="8">
        <v>50</v>
      </c>
      <c r="E146" s="8">
        <f>SUM(B146:D146)/3</f>
        <v>53</v>
      </c>
      <c r="F146" s="8"/>
      <c r="G146" s="8"/>
      <c r="H146" s="8"/>
      <c r="I146" s="8">
        <f>SUM(F146:H146)/3</f>
        <v>0</v>
      </c>
      <c r="J146" s="8"/>
      <c r="K146" s="8"/>
      <c r="L146" s="8"/>
      <c r="M146" s="8">
        <f>SUM(J146:L146)/3</f>
        <v>0</v>
      </c>
      <c r="N146" s="8">
        <f>E146</f>
        <v>53</v>
      </c>
    </row>
    <row r="147" spans="1:14" s="39" customFormat="1" ht="15.75" customHeight="1">
      <c r="A147" s="40" t="s">
        <v>3</v>
      </c>
      <c r="B147" s="8">
        <f>B144*B146</f>
        <v>2730</v>
      </c>
      <c r="C147" s="8">
        <f>B144*C146</f>
        <v>1848</v>
      </c>
      <c r="D147" s="8">
        <v>100</v>
      </c>
      <c r="E147" s="8">
        <f>B144*E146</f>
        <v>2226</v>
      </c>
      <c r="F147" s="8">
        <f>B144*F146</f>
        <v>0</v>
      </c>
      <c r="G147" s="8">
        <f>B144*G146</f>
        <v>0</v>
      </c>
      <c r="H147" s="8">
        <f>B144*H146</f>
        <v>0</v>
      </c>
      <c r="I147" s="8">
        <f>F144*I146</f>
        <v>0</v>
      </c>
      <c r="J147" s="8">
        <f>B144*J146</f>
        <v>0</v>
      </c>
      <c r="K147" s="8">
        <f>B144*K146</f>
        <v>0</v>
      </c>
      <c r="L147" s="8">
        <f>B144*L146</f>
        <v>0</v>
      </c>
      <c r="M147" s="8">
        <f>J144*M146</f>
        <v>0</v>
      </c>
      <c r="N147" s="8">
        <f>E147</f>
        <v>2226</v>
      </c>
    </row>
    <row r="148" spans="1:14" s="39" customFormat="1" ht="24.75" customHeight="1">
      <c r="A148" s="38" t="s">
        <v>8</v>
      </c>
      <c r="B148" s="63" t="s">
        <v>92</v>
      </c>
      <c r="C148" s="64"/>
      <c r="D148" s="64"/>
      <c r="E148" s="65"/>
      <c r="F148" s="36"/>
      <c r="G148" s="36"/>
      <c r="H148" s="36"/>
      <c r="I148" s="36"/>
      <c r="J148" s="36"/>
      <c r="K148" s="36"/>
      <c r="L148" s="36"/>
      <c r="M148" s="37"/>
      <c r="N148" s="8"/>
    </row>
    <row r="149" spans="1:14" s="39" customFormat="1" ht="13.5" customHeight="1">
      <c r="A149" s="38" t="s">
        <v>9</v>
      </c>
      <c r="B149" s="57">
        <v>21</v>
      </c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9"/>
      <c r="N149" s="8"/>
    </row>
    <row r="150" spans="1:14" s="39" customFormat="1" ht="15.75" customHeight="1">
      <c r="A150" s="38" t="s">
        <v>10</v>
      </c>
      <c r="B150" s="83" t="s">
        <v>39</v>
      </c>
      <c r="C150" s="58"/>
      <c r="D150" s="58"/>
      <c r="E150" s="59"/>
      <c r="F150" s="36"/>
      <c r="G150" s="36"/>
      <c r="H150" s="36"/>
      <c r="I150" s="36"/>
      <c r="J150" s="36"/>
      <c r="K150" s="36"/>
      <c r="L150" s="36"/>
      <c r="M150" s="37"/>
      <c r="N150" s="8"/>
    </row>
    <row r="151" spans="1:14" s="39" customFormat="1" ht="15.75" customHeight="1">
      <c r="A151" s="38" t="s">
        <v>11</v>
      </c>
      <c r="B151" s="8">
        <v>125</v>
      </c>
      <c r="C151" s="8">
        <v>81</v>
      </c>
      <c r="D151" s="8">
        <v>110</v>
      </c>
      <c r="E151" s="8">
        <f>SUM(B151:D151)/3</f>
        <v>105.33333333333333</v>
      </c>
      <c r="F151" s="36"/>
      <c r="G151" s="36"/>
      <c r="H151" s="36"/>
      <c r="I151" s="36"/>
      <c r="J151" s="36"/>
      <c r="K151" s="36"/>
      <c r="L151" s="36"/>
      <c r="M151" s="37"/>
      <c r="N151" s="8">
        <f>E151</f>
        <v>105.33333333333333</v>
      </c>
    </row>
    <row r="152" spans="1:14" s="39" customFormat="1" ht="15.75" customHeight="1">
      <c r="A152" s="40" t="s">
        <v>3</v>
      </c>
      <c r="B152" s="8">
        <v>1080</v>
      </c>
      <c r="C152" s="8">
        <v>1050</v>
      </c>
      <c r="D152" s="8">
        <v>930</v>
      </c>
      <c r="E152" s="8">
        <f>B149*E151</f>
        <v>2212</v>
      </c>
      <c r="F152" s="36"/>
      <c r="G152" s="36"/>
      <c r="H152" s="36"/>
      <c r="I152" s="36"/>
      <c r="J152" s="36"/>
      <c r="K152" s="36"/>
      <c r="L152" s="36"/>
      <c r="M152" s="37"/>
      <c r="N152" s="8">
        <f>E152</f>
        <v>2212</v>
      </c>
    </row>
    <row r="153" spans="1:14" s="39" customFormat="1" ht="28.5" customHeight="1">
      <c r="A153" s="38" t="s">
        <v>8</v>
      </c>
      <c r="B153" s="63" t="s">
        <v>93</v>
      </c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5"/>
      <c r="N153" s="8" t="s">
        <v>2</v>
      </c>
    </row>
    <row r="154" spans="1:14" s="39" customFormat="1" ht="11.25" customHeight="1">
      <c r="A154" s="38" t="s">
        <v>9</v>
      </c>
      <c r="B154" s="93">
        <v>16.4</v>
      </c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2"/>
      <c r="N154" s="8" t="s">
        <v>2</v>
      </c>
    </row>
    <row r="155" spans="1:14" s="39" customFormat="1" ht="15" customHeight="1">
      <c r="A155" s="38" t="s">
        <v>10</v>
      </c>
      <c r="B155" s="83" t="s">
        <v>60</v>
      </c>
      <c r="C155" s="98"/>
      <c r="D155" s="98"/>
      <c r="E155" s="99"/>
      <c r="F155" s="57"/>
      <c r="G155" s="58"/>
      <c r="H155" s="58"/>
      <c r="I155" s="59"/>
      <c r="J155" s="57"/>
      <c r="K155" s="58"/>
      <c r="L155" s="58"/>
      <c r="M155" s="59"/>
      <c r="N155" s="8" t="s">
        <v>2</v>
      </c>
    </row>
    <row r="156" spans="1:14" s="39" customFormat="1" ht="15.75" customHeight="1">
      <c r="A156" s="38" t="s">
        <v>11</v>
      </c>
      <c r="B156" s="8">
        <v>125</v>
      </c>
      <c r="C156" s="8">
        <v>85</v>
      </c>
      <c r="D156" s="8">
        <v>120</v>
      </c>
      <c r="E156" s="8">
        <f>SUM(B156:D156)/3</f>
        <v>110</v>
      </c>
      <c r="F156" s="8"/>
      <c r="G156" s="8"/>
      <c r="H156" s="8"/>
      <c r="I156" s="8">
        <f>SUM(F156:H156)/3</f>
        <v>0</v>
      </c>
      <c r="J156" s="8"/>
      <c r="K156" s="8"/>
      <c r="L156" s="8"/>
      <c r="M156" s="8">
        <f>SUM(J156:L156)/3</f>
        <v>0</v>
      </c>
      <c r="N156" s="8">
        <f>E156</f>
        <v>110</v>
      </c>
    </row>
    <row r="157" spans="1:14" s="39" customFormat="1" ht="15.75" customHeight="1">
      <c r="A157" s="40" t="s">
        <v>3</v>
      </c>
      <c r="B157" s="8">
        <f>B154*B156</f>
        <v>2050</v>
      </c>
      <c r="C157" s="8">
        <f>B154*C156</f>
        <v>1393.9999999999998</v>
      </c>
      <c r="D157" s="8">
        <v>100</v>
      </c>
      <c r="E157" s="8">
        <f>B154*E156</f>
        <v>1803.9999999999998</v>
      </c>
      <c r="F157" s="8">
        <f>B154*F156</f>
        <v>0</v>
      </c>
      <c r="G157" s="8">
        <f>B154*G156</f>
        <v>0</v>
      </c>
      <c r="H157" s="8">
        <f>B154*H156</f>
        <v>0</v>
      </c>
      <c r="I157" s="8">
        <f>F154*I156</f>
        <v>0</v>
      </c>
      <c r="J157" s="8">
        <f>B154*J156</f>
        <v>0</v>
      </c>
      <c r="K157" s="8">
        <f>B154*K156</f>
        <v>0</v>
      </c>
      <c r="L157" s="8">
        <f>B154*L156</f>
        <v>0</v>
      </c>
      <c r="M157" s="8">
        <f>J154*M156</f>
        <v>0</v>
      </c>
      <c r="N157" s="8">
        <f>E157</f>
        <v>1803.9999999999998</v>
      </c>
    </row>
    <row r="158" spans="1:14" s="39" customFormat="1" ht="28.5" customHeight="1">
      <c r="A158" s="38" t="s">
        <v>8</v>
      </c>
      <c r="B158" s="63" t="s">
        <v>94</v>
      </c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5"/>
      <c r="N158" s="8" t="s">
        <v>2</v>
      </c>
    </row>
    <row r="159" spans="1:14" s="39" customFormat="1" ht="11.25" customHeight="1">
      <c r="A159" s="38" t="s">
        <v>9</v>
      </c>
      <c r="B159" s="57">
        <v>124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9"/>
      <c r="N159" s="8" t="s">
        <v>2</v>
      </c>
    </row>
    <row r="160" spans="1:14" s="39" customFormat="1" ht="15" customHeight="1">
      <c r="A160" s="38" t="s">
        <v>10</v>
      </c>
      <c r="B160" s="83" t="s">
        <v>60</v>
      </c>
      <c r="C160" s="98"/>
      <c r="D160" s="98"/>
      <c r="E160" s="99"/>
      <c r="F160" s="57"/>
      <c r="G160" s="58"/>
      <c r="H160" s="58"/>
      <c r="I160" s="59"/>
      <c r="J160" s="57"/>
      <c r="K160" s="58"/>
      <c r="L160" s="58"/>
      <c r="M160" s="59"/>
      <c r="N160" s="8" t="s">
        <v>2</v>
      </c>
    </row>
    <row r="161" spans="1:14" s="39" customFormat="1" ht="15.75" customHeight="1">
      <c r="A161" s="38" t="s">
        <v>11</v>
      </c>
      <c r="B161" s="8">
        <v>15</v>
      </c>
      <c r="C161" s="8">
        <v>11</v>
      </c>
      <c r="D161" s="8">
        <v>14</v>
      </c>
      <c r="E161" s="8">
        <f>SUM(B161:D161)/3</f>
        <v>13.333333333333334</v>
      </c>
      <c r="F161" s="8"/>
      <c r="G161" s="8"/>
      <c r="H161" s="8"/>
      <c r="I161" s="8">
        <f>SUM(F161:H161)/3</f>
        <v>0</v>
      </c>
      <c r="J161" s="8"/>
      <c r="K161" s="8"/>
      <c r="L161" s="8"/>
      <c r="M161" s="8">
        <f>SUM(J161:L161)/3</f>
        <v>0</v>
      </c>
      <c r="N161" s="8">
        <f>E161</f>
        <v>13.333333333333334</v>
      </c>
    </row>
    <row r="162" spans="1:14" s="39" customFormat="1" ht="15.75" customHeight="1">
      <c r="A162" s="40" t="s">
        <v>3</v>
      </c>
      <c r="B162" s="8">
        <f>B159*B161</f>
        <v>1860</v>
      </c>
      <c r="C162" s="8">
        <f>B159*C161</f>
        <v>1364</v>
      </c>
      <c r="D162" s="8">
        <v>100</v>
      </c>
      <c r="E162" s="8">
        <f>B159*E161</f>
        <v>1653.3333333333335</v>
      </c>
      <c r="F162" s="8">
        <f>B159*F161</f>
        <v>0</v>
      </c>
      <c r="G162" s="8">
        <f>B159*G161</f>
        <v>0</v>
      </c>
      <c r="H162" s="8">
        <f>B159*H161</f>
        <v>0</v>
      </c>
      <c r="I162" s="8">
        <f>F159*I161</f>
        <v>0</v>
      </c>
      <c r="J162" s="8">
        <f>B159*J161</f>
        <v>0</v>
      </c>
      <c r="K162" s="8">
        <f>B159*K161</f>
        <v>0</v>
      </c>
      <c r="L162" s="8">
        <f>B159*L161</f>
        <v>0</v>
      </c>
      <c r="M162" s="8">
        <f>J159*M161</f>
        <v>0</v>
      </c>
      <c r="N162" s="8">
        <f>E162</f>
        <v>1653.3333333333335</v>
      </c>
    </row>
    <row r="163" spans="1:14" s="39" customFormat="1" ht="28.5" customHeight="1">
      <c r="A163" s="38" t="s">
        <v>8</v>
      </c>
      <c r="B163" s="63" t="s">
        <v>95</v>
      </c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5"/>
      <c r="N163" s="8" t="s">
        <v>2</v>
      </c>
    </row>
    <row r="164" spans="1:14" s="39" customFormat="1" ht="11.25" customHeight="1">
      <c r="A164" s="38" t="s">
        <v>9</v>
      </c>
      <c r="B164" s="57">
        <v>546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9"/>
      <c r="N164" s="8" t="s">
        <v>2</v>
      </c>
    </row>
    <row r="165" spans="1:14" s="39" customFormat="1" ht="15" customHeight="1">
      <c r="A165" s="38" t="s">
        <v>10</v>
      </c>
      <c r="B165" s="83" t="s">
        <v>60</v>
      </c>
      <c r="C165" s="98"/>
      <c r="D165" s="98"/>
      <c r="E165" s="99"/>
      <c r="F165" s="57"/>
      <c r="G165" s="58"/>
      <c r="H165" s="58"/>
      <c r="I165" s="59"/>
      <c r="J165" s="57"/>
      <c r="K165" s="58"/>
      <c r="L165" s="58"/>
      <c r="M165" s="59"/>
      <c r="N165" s="8" t="s">
        <v>2</v>
      </c>
    </row>
    <row r="166" spans="1:14" s="39" customFormat="1" ht="15.75" customHeight="1">
      <c r="A166" s="38" t="s">
        <v>11</v>
      </c>
      <c r="B166" s="46">
        <v>5.5</v>
      </c>
      <c r="C166" s="8">
        <v>4</v>
      </c>
      <c r="D166" s="8">
        <v>4.5</v>
      </c>
      <c r="E166" s="8">
        <f>SUM(B166:D166)/3</f>
        <v>4.666666666666667</v>
      </c>
      <c r="F166" s="8"/>
      <c r="G166" s="8"/>
      <c r="H166" s="8"/>
      <c r="I166" s="8">
        <f>SUM(F166:H166)/3</f>
        <v>0</v>
      </c>
      <c r="J166" s="8"/>
      <c r="K166" s="8"/>
      <c r="L166" s="8"/>
      <c r="M166" s="8">
        <f>SUM(J166:L166)/3</f>
        <v>0</v>
      </c>
      <c r="N166" s="8">
        <f>E166</f>
        <v>4.666666666666667</v>
      </c>
    </row>
    <row r="167" spans="1:14" s="39" customFormat="1" ht="15.75" customHeight="1">
      <c r="A167" s="40" t="s">
        <v>3</v>
      </c>
      <c r="B167" s="8">
        <f>B164*B166</f>
        <v>3003</v>
      </c>
      <c r="C167" s="8">
        <f>B164*C166</f>
        <v>2184</v>
      </c>
      <c r="D167" s="8">
        <v>100</v>
      </c>
      <c r="E167" s="8">
        <f>B164*E166</f>
        <v>2548</v>
      </c>
      <c r="F167" s="8">
        <f>B164*F166</f>
        <v>0</v>
      </c>
      <c r="G167" s="8">
        <f>B164*G166</f>
        <v>0</v>
      </c>
      <c r="H167" s="8">
        <f>B164*H166</f>
        <v>0</v>
      </c>
      <c r="I167" s="8">
        <f>F164*I166</f>
        <v>0</v>
      </c>
      <c r="J167" s="8">
        <f>B164*J166</f>
        <v>0</v>
      </c>
      <c r="K167" s="8">
        <f>B164*K166</f>
        <v>0</v>
      </c>
      <c r="L167" s="8">
        <f>B164*L166</f>
        <v>0</v>
      </c>
      <c r="M167" s="8">
        <f>J164*M166</f>
        <v>0</v>
      </c>
      <c r="N167" s="8">
        <f>E167</f>
        <v>2548</v>
      </c>
    </row>
    <row r="168" spans="1:14" s="39" customFormat="1" ht="28.5" customHeight="1">
      <c r="A168" s="38" t="s">
        <v>8</v>
      </c>
      <c r="B168" s="63" t="s">
        <v>97</v>
      </c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5"/>
      <c r="N168" s="8" t="s">
        <v>2</v>
      </c>
    </row>
    <row r="169" spans="1:14" s="39" customFormat="1" ht="12" customHeight="1">
      <c r="A169" s="38" t="s">
        <v>9</v>
      </c>
      <c r="B169" s="57">
        <v>42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9"/>
      <c r="N169" s="8" t="s">
        <v>2</v>
      </c>
    </row>
    <row r="170" spans="1:14" s="39" customFormat="1" ht="12" customHeight="1">
      <c r="A170" s="38" t="s">
        <v>10</v>
      </c>
      <c r="B170" s="57" t="s">
        <v>39</v>
      </c>
      <c r="C170" s="58"/>
      <c r="D170" s="58"/>
      <c r="E170" s="59"/>
      <c r="F170" s="57"/>
      <c r="G170" s="58"/>
      <c r="H170" s="58"/>
      <c r="I170" s="59"/>
      <c r="J170" s="57"/>
      <c r="K170" s="58"/>
      <c r="L170" s="58"/>
      <c r="M170" s="59"/>
      <c r="N170" s="8" t="s">
        <v>2</v>
      </c>
    </row>
    <row r="171" spans="1:14" s="39" customFormat="1" ht="15.75" customHeight="1">
      <c r="A171" s="38" t="s">
        <v>11</v>
      </c>
      <c r="B171" s="8">
        <v>95</v>
      </c>
      <c r="C171" s="8">
        <v>95</v>
      </c>
      <c r="D171" s="8">
        <v>110</v>
      </c>
      <c r="E171" s="8">
        <f>SUM(B171:D171)/3</f>
        <v>100</v>
      </c>
      <c r="F171" s="8"/>
      <c r="G171" s="8"/>
      <c r="H171" s="8"/>
      <c r="I171" s="8">
        <f>SUM(F171:H171)/3</f>
        <v>0</v>
      </c>
      <c r="J171" s="8"/>
      <c r="K171" s="8"/>
      <c r="L171" s="8"/>
      <c r="M171" s="8">
        <f>SUM(J171:L171)/3</f>
        <v>0</v>
      </c>
      <c r="N171" s="8">
        <f>E171</f>
        <v>100</v>
      </c>
    </row>
    <row r="172" spans="1:14" s="39" customFormat="1" ht="15.75" customHeight="1" thickBot="1">
      <c r="A172" s="47" t="s">
        <v>3</v>
      </c>
      <c r="B172" s="48">
        <f>B169*B171</f>
        <v>3990</v>
      </c>
      <c r="C172" s="48">
        <f>B169*C171</f>
        <v>3990</v>
      </c>
      <c r="D172" s="48">
        <f>B169*D171</f>
        <v>4620</v>
      </c>
      <c r="E172" s="48">
        <f>B169*E171</f>
        <v>4200</v>
      </c>
      <c r="F172" s="48">
        <f>B169*F171</f>
        <v>0</v>
      </c>
      <c r="G172" s="48">
        <f>B169*G171</f>
        <v>0</v>
      </c>
      <c r="H172" s="48">
        <f>B169*H171</f>
        <v>0</v>
      </c>
      <c r="I172" s="48">
        <f>F169*I171</f>
        <v>0</v>
      </c>
      <c r="J172" s="48">
        <f>B169*J171</f>
        <v>0</v>
      </c>
      <c r="K172" s="48">
        <f>B169*K171</f>
        <v>0</v>
      </c>
      <c r="L172" s="48">
        <f>B169*L171</f>
        <v>0</v>
      </c>
      <c r="M172" s="48">
        <f>J169*M171</f>
        <v>0</v>
      </c>
      <c r="N172" s="48">
        <f>E172</f>
        <v>4200</v>
      </c>
    </row>
    <row r="173" spans="1:14" s="39" customFormat="1" ht="12.75">
      <c r="A173" s="50" t="s">
        <v>14</v>
      </c>
      <c r="B173" s="51">
        <f>B12+B17+B22+B27+B32+B37+B42+B47+B52+B57+B62+B67+B72+B77+B82+B87+B92+B97+B102+B107+B112+B117+B122+B127+B137+B142+B147+B152+B157+B162+B167++B172</f>
        <v>86292.3</v>
      </c>
      <c r="C173" s="51">
        <f aca="true" t="shared" si="1" ref="C173:N173">C12+C17+C22+C27+C32+C37+C42+C47+C52+C57+C62+C67+C72+C77+C82+C87+C92+C97+C102+C107+C112+C117+C122+C127+C137+C142+C147+C152+C157+C162+C167++C172</f>
        <v>80690.4</v>
      </c>
      <c r="D173" s="51">
        <f t="shared" si="1"/>
        <v>72750.65</v>
      </c>
      <c r="E173" s="51">
        <f t="shared" si="1"/>
        <v>84956.91666666667</v>
      </c>
      <c r="F173" s="51">
        <f t="shared" si="1"/>
        <v>0</v>
      </c>
      <c r="G173" s="51">
        <f t="shared" si="1"/>
        <v>0</v>
      </c>
      <c r="H173" s="51">
        <f t="shared" si="1"/>
        <v>0</v>
      </c>
      <c r="I173" s="51">
        <f t="shared" si="1"/>
        <v>0</v>
      </c>
      <c r="J173" s="51">
        <f t="shared" si="1"/>
        <v>0</v>
      </c>
      <c r="K173" s="51">
        <f t="shared" si="1"/>
        <v>0</v>
      </c>
      <c r="L173" s="51">
        <f t="shared" si="1"/>
        <v>0</v>
      </c>
      <c r="M173" s="51">
        <f t="shared" si="1"/>
        <v>0</v>
      </c>
      <c r="N173" s="51">
        <f t="shared" si="1"/>
        <v>84956.91666666667</v>
      </c>
    </row>
    <row r="174" spans="1:14" s="39" customFormat="1" ht="13.5" customHeight="1">
      <c r="A174" s="52" t="s">
        <v>15</v>
      </c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53"/>
    </row>
    <row r="175" spans="1:14" s="39" customFormat="1" ht="13.5" thickBot="1">
      <c r="A175" s="54" t="s">
        <v>16</v>
      </c>
      <c r="B175" s="55">
        <f>B173</f>
        <v>86292.3</v>
      </c>
      <c r="C175" s="55">
        <f aca="true" t="shared" si="2" ref="C175:N175">C173</f>
        <v>80690.4</v>
      </c>
      <c r="D175" s="55">
        <f t="shared" si="2"/>
        <v>72750.65</v>
      </c>
      <c r="E175" s="55">
        <f t="shared" si="2"/>
        <v>84956.91666666667</v>
      </c>
      <c r="F175" s="55">
        <f t="shared" si="2"/>
        <v>0</v>
      </c>
      <c r="G175" s="55">
        <f t="shared" si="2"/>
        <v>0</v>
      </c>
      <c r="H175" s="55">
        <f t="shared" si="2"/>
        <v>0</v>
      </c>
      <c r="I175" s="55">
        <f t="shared" si="2"/>
        <v>0</v>
      </c>
      <c r="J175" s="55">
        <f t="shared" si="2"/>
        <v>0</v>
      </c>
      <c r="K175" s="55">
        <f t="shared" si="2"/>
        <v>0</v>
      </c>
      <c r="L175" s="55">
        <f t="shared" si="2"/>
        <v>0</v>
      </c>
      <c r="M175" s="55">
        <f t="shared" si="2"/>
        <v>0</v>
      </c>
      <c r="N175" s="55">
        <f t="shared" si="2"/>
        <v>84956.91666666667</v>
      </c>
    </row>
    <row r="176" spans="1:14" s="27" customFormat="1" ht="12.75">
      <c r="A176" s="44" t="s">
        <v>4</v>
      </c>
      <c r="B176" s="49">
        <v>41460</v>
      </c>
      <c r="C176" s="49">
        <v>41460</v>
      </c>
      <c r="D176" s="49">
        <v>41491</v>
      </c>
      <c r="E176" s="44"/>
      <c r="F176" s="44"/>
      <c r="G176" s="44"/>
      <c r="H176" s="44"/>
      <c r="I176" s="44"/>
      <c r="J176" s="44"/>
      <c r="K176" s="44"/>
      <c r="L176" s="44"/>
      <c r="M176" s="44"/>
      <c r="N176" s="44"/>
    </row>
    <row r="177" spans="1:14" s="25" customFormat="1" ht="25.5" customHeight="1">
      <c r="A177" s="30" t="s">
        <v>5</v>
      </c>
      <c r="B177" s="29" t="s">
        <v>83</v>
      </c>
      <c r="C177" s="29" t="s">
        <v>83</v>
      </c>
      <c r="D177" s="29" t="s">
        <v>83</v>
      </c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s="25" customFormat="1" ht="45.75" customHeight="1">
      <c r="A178" s="45" t="s">
        <v>19</v>
      </c>
      <c r="B178" s="97" t="s">
        <v>17</v>
      </c>
      <c r="C178" s="97"/>
      <c r="D178" s="100" t="s">
        <v>18</v>
      </c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</row>
    <row r="179" spans="1:14" s="25" customFormat="1" ht="50.25" customHeight="1">
      <c r="A179" s="32">
        <v>1</v>
      </c>
      <c r="B179" s="67" t="s">
        <v>88</v>
      </c>
      <c r="C179" s="67"/>
      <c r="D179" s="100" t="s">
        <v>89</v>
      </c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</row>
    <row r="180" spans="1:14" s="25" customFormat="1" ht="52.5" customHeight="1">
      <c r="A180" s="32">
        <v>2</v>
      </c>
      <c r="B180" s="101" t="s">
        <v>112</v>
      </c>
      <c r="C180" s="67"/>
      <c r="D180" s="102" t="s">
        <v>109</v>
      </c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</row>
    <row r="181" spans="1:14" s="25" customFormat="1" ht="49.5" customHeight="1">
      <c r="A181" s="32">
        <v>3</v>
      </c>
      <c r="B181" s="67" t="s">
        <v>23</v>
      </c>
      <c r="C181" s="67"/>
      <c r="D181" s="100" t="s">
        <v>87</v>
      </c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</row>
    <row r="182" s="25" customFormat="1" ht="12.75"/>
    <row r="183" s="25" customFormat="1" ht="12.75">
      <c r="A183" s="33" t="s">
        <v>110</v>
      </c>
    </row>
    <row r="184" s="25" customFormat="1" ht="12.75"/>
    <row r="185" s="25" customFormat="1" ht="12.75">
      <c r="A185" s="33" t="s">
        <v>111</v>
      </c>
    </row>
  </sheetData>
  <sheetProtection/>
  <mergeCells count="174">
    <mergeCell ref="B163:M163"/>
    <mergeCell ref="B164:M164"/>
    <mergeCell ref="B165:E165"/>
    <mergeCell ref="F165:I165"/>
    <mergeCell ref="J165:M165"/>
    <mergeCell ref="F160:I160"/>
    <mergeCell ref="F145:I145"/>
    <mergeCell ref="J145:M145"/>
    <mergeCell ref="J160:M160"/>
    <mergeCell ref="B149:M149"/>
    <mergeCell ref="B148:E148"/>
    <mergeCell ref="B160:E160"/>
    <mergeCell ref="B123:M123"/>
    <mergeCell ref="B124:M124"/>
    <mergeCell ref="B125:E125"/>
    <mergeCell ref="F125:I125"/>
    <mergeCell ref="J125:M125"/>
    <mergeCell ref="B113:M113"/>
    <mergeCell ref="F115:I115"/>
    <mergeCell ref="J115:M115"/>
    <mergeCell ref="B118:M118"/>
    <mergeCell ref="B115:E115"/>
    <mergeCell ref="B128:E128"/>
    <mergeCell ref="B129:M129"/>
    <mergeCell ref="B130:E130"/>
    <mergeCell ref="B133:M133"/>
    <mergeCell ref="B134:M134"/>
    <mergeCell ref="B135:E135"/>
    <mergeCell ref="F135:I135"/>
    <mergeCell ref="F170:I170"/>
    <mergeCell ref="J170:M170"/>
    <mergeCell ref="B158:M158"/>
    <mergeCell ref="B159:M159"/>
    <mergeCell ref="B138:E138"/>
    <mergeCell ref="B139:M139"/>
    <mergeCell ref="B140:E140"/>
    <mergeCell ref="B143:M143"/>
    <mergeCell ref="B144:M144"/>
    <mergeCell ref="B145:E145"/>
    <mergeCell ref="B119:M119"/>
    <mergeCell ref="B179:C179"/>
    <mergeCell ref="D178:N178"/>
    <mergeCell ref="D179:N179"/>
    <mergeCell ref="B180:C180"/>
    <mergeCell ref="B181:C181"/>
    <mergeCell ref="D181:N181"/>
    <mergeCell ref="D180:N180"/>
    <mergeCell ref="J135:M135"/>
    <mergeCell ref="F155:I155"/>
    <mergeCell ref="B178:C178"/>
    <mergeCell ref="B153:M153"/>
    <mergeCell ref="B154:M154"/>
    <mergeCell ref="B150:E150"/>
    <mergeCell ref="B155:E155"/>
    <mergeCell ref="B120:M120"/>
    <mergeCell ref="J155:M155"/>
    <mergeCell ref="B168:M168"/>
    <mergeCell ref="B169:M169"/>
    <mergeCell ref="B170:E170"/>
    <mergeCell ref="B103:M103"/>
    <mergeCell ref="B104:M104"/>
    <mergeCell ref="B105:E105"/>
    <mergeCell ref="F105:I105"/>
    <mergeCell ref="J105:M105"/>
    <mergeCell ref="B114:M114"/>
    <mergeCell ref="B109:M109"/>
    <mergeCell ref="B108:M108"/>
    <mergeCell ref="B110:E110"/>
    <mergeCell ref="B95:E95"/>
    <mergeCell ref="F95:I95"/>
    <mergeCell ref="J95:M95"/>
    <mergeCell ref="B98:M98"/>
    <mergeCell ref="B99:M99"/>
    <mergeCell ref="B100:E100"/>
    <mergeCell ref="F100:I100"/>
    <mergeCell ref="J100:M100"/>
    <mergeCell ref="B88:M88"/>
    <mergeCell ref="B89:M89"/>
    <mergeCell ref="B90:E90"/>
    <mergeCell ref="F90:I90"/>
    <mergeCell ref="J90:M90"/>
    <mergeCell ref="B94:M94"/>
    <mergeCell ref="B93:M93"/>
    <mergeCell ref="B83:M83"/>
    <mergeCell ref="B78:M78"/>
    <mergeCell ref="B84:M84"/>
    <mergeCell ref="B85:E85"/>
    <mergeCell ref="F85:I85"/>
    <mergeCell ref="J85:M85"/>
    <mergeCell ref="B73:M73"/>
    <mergeCell ref="B74:M74"/>
    <mergeCell ref="B75:E75"/>
    <mergeCell ref="F75:I75"/>
    <mergeCell ref="J75:M75"/>
    <mergeCell ref="J80:M80"/>
    <mergeCell ref="F80:I80"/>
    <mergeCell ref="B80:E80"/>
    <mergeCell ref="B79:M79"/>
    <mergeCell ref="B65:E65"/>
    <mergeCell ref="F65:I65"/>
    <mergeCell ref="J65:M65"/>
    <mergeCell ref="B68:M68"/>
    <mergeCell ref="B69:M69"/>
    <mergeCell ref="B70:E70"/>
    <mergeCell ref="F70:I70"/>
    <mergeCell ref="J70:M70"/>
    <mergeCell ref="B59:M59"/>
    <mergeCell ref="B60:E60"/>
    <mergeCell ref="F60:I60"/>
    <mergeCell ref="J60:M60"/>
    <mergeCell ref="B63:M63"/>
    <mergeCell ref="B64:M64"/>
    <mergeCell ref="B53:M53"/>
    <mergeCell ref="B54:M54"/>
    <mergeCell ref="B55:E55"/>
    <mergeCell ref="F55:I55"/>
    <mergeCell ref="J55:M55"/>
    <mergeCell ref="B58:M58"/>
    <mergeCell ref="B44:M44"/>
    <mergeCell ref="B48:M48"/>
    <mergeCell ref="B49:M49"/>
    <mergeCell ref="B50:E50"/>
    <mergeCell ref="F50:I50"/>
    <mergeCell ref="J50:M50"/>
    <mergeCell ref="F25:I25"/>
    <mergeCell ref="B45:E45"/>
    <mergeCell ref="F45:I45"/>
    <mergeCell ref="J45:M45"/>
    <mergeCell ref="B28:M28"/>
    <mergeCell ref="B29:M29"/>
    <mergeCell ref="B30:E30"/>
    <mergeCell ref="F30:I30"/>
    <mergeCell ref="J30:M30"/>
    <mergeCell ref="B43:M43"/>
    <mergeCell ref="J6:L6"/>
    <mergeCell ref="M6:M7"/>
    <mergeCell ref="J10:M10"/>
    <mergeCell ref="B8:M8"/>
    <mergeCell ref="B13:M13"/>
    <mergeCell ref="B35:E35"/>
    <mergeCell ref="F35:I35"/>
    <mergeCell ref="B19:M19"/>
    <mergeCell ref="B20:E20"/>
    <mergeCell ref="F20:I20"/>
    <mergeCell ref="B15:E15"/>
    <mergeCell ref="F15:I15"/>
    <mergeCell ref="J15:M15"/>
    <mergeCell ref="J25:M25"/>
    <mergeCell ref="B9:M9"/>
    <mergeCell ref="B34:M34"/>
    <mergeCell ref="J20:M20"/>
    <mergeCell ref="B23:M23"/>
    <mergeCell ref="B24:M24"/>
    <mergeCell ref="B25:E25"/>
    <mergeCell ref="A1:N1"/>
    <mergeCell ref="A2:N2"/>
    <mergeCell ref="A6:A7"/>
    <mergeCell ref="B6:D6"/>
    <mergeCell ref="F6:H6"/>
    <mergeCell ref="B10:E10"/>
    <mergeCell ref="C4:N4"/>
    <mergeCell ref="E6:E7"/>
    <mergeCell ref="N6:N7"/>
    <mergeCell ref="I6:I7"/>
    <mergeCell ref="B39:M39"/>
    <mergeCell ref="B40:E40"/>
    <mergeCell ref="F40:I40"/>
    <mergeCell ref="J40:M40"/>
    <mergeCell ref="F10:I10"/>
    <mergeCell ref="B18:M18"/>
    <mergeCell ref="B38:M38"/>
    <mergeCell ref="B33:M33"/>
    <mergeCell ref="J35:M35"/>
    <mergeCell ref="B14:M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8" r:id="rId1"/>
  <rowBreaks count="4" manualBreakCount="4">
    <brk id="57" max="13" man="1"/>
    <brk id="102" max="13" man="1"/>
    <brk id="185" max="13" man="1"/>
    <brk id="23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8"/>
  <sheetViews>
    <sheetView view="pageBreakPreview" zoomScaleSheetLayoutView="100" zoomScalePageLayoutView="0" workbookViewId="0" topLeftCell="A119">
      <selection activeCell="E162" sqref="E162"/>
    </sheetView>
  </sheetViews>
  <sheetFormatPr defaultColWidth="9.140625" defaultRowHeight="12.75"/>
  <cols>
    <col min="1" max="1" width="32.28125" style="0" customWidth="1"/>
    <col min="2" max="5" width="13.57421875" style="0" customWidth="1"/>
    <col min="6" max="13" width="0" style="0" hidden="1" customWidth="1"/>
    <col min="14" max="14" width="13.57421875" style="0" customWidth="1"/>
  </cols>
  <sheetData>
    <row r="1" spans="1:14" s="12" customFormat="1" ht="12.75">
      <c r="A1" s="106" t="s">
        <v>44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12" customFormat="1" ht="12.75">
      <c r="A2" s="106" t="s">
        <v>13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="12" customFormat="1" ht="12.75"/>
    <row r="4" spans="1:14" s="12" customFormat="1" ht="12.75">
      <c r="A4" s="13" t="s">
        <v>45</v>
      </c>
      <c r="B4" s="14"/>
      <c r="C4" s="107" t="s">
        <v>22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6" spans="1:14" s="1" customFormat="1" ht="12.75" customHeight="1">
      <c r="A6" s="108" t="s">
        <v>0</v>
      </c>
      <c r="B6" s="109" t="s">
        <v>1</v>
      </c>
      <c r="C6" s="110"/>
      <c r="D6" s="111"/>
      <c r="E6" s="112" t="s">
        <v>6</v>
      </c>
      <c r="F6" s="109" t="s">
        <v>1</v>
      </c>
      <c r="G6" s="110"/>
      <c r="H6" s="111"/>
      <c r="I6" s="112" t="s">
        <v>6</v>
      </c>
      <c r="J6" s="109" t="s">
        <v>1</v>
      </c>
      <c r="K6" s="110"/>
      <c r="L6" s="111"/>
      <c r="M6" s="112" t="s">
        <v>6</v>
      </c>
      <c r="N6" s="112" t="s">
        <v>7</v>
      </c>
    </row>
    <row r="7" spans="1:14" s="1" customFormat="1" ht="12.75">
      <c r="A7" s="108"/>
      <c r="B7" s="2">
        <v>1</v>
      </c>
      <c r="C7" s="2">
        <v>2</v>
      </c>
      <c r="D7" s="2" t="s">
        <v>12</v>
      </c>
      <c r="E7" s="113"/>
      <c r="F7" s="2">
        <v>1</v>
      </c>
      <c r="G7" s="2">
        <v>2</v>
      </c>
      <c r="H7" s="2" t="s">
        <v>12</v>
      </c>
      <c r="I7" s="113"/>
      <c r="J7" s="2">
        <v>1</v>
      </c>
      <c r="K7" s="2">
        <v>2</v>
      </c>
      <c r="L7" s="2" t="s">
        <v>12</v>
      </c>
      <c r="M7" s="113"/>
      <c r="N7" s="113"/>
    </row>
    <row r="8" spans="1:14" s="1" customFormat="1" ht="30.75" customHeight="1">
      <c r="A8" s="3" t="s">
        <v>8</v>
      </c>
      <c r="B8" s="114" t="s">
        <v>27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6"/>
      <c r="N8" s="2" t="s">
        <v>2</v>
      </c>
    </row>
    <row r="9" spans="1:14" s="1" customFormat="1" ht="12.75">
      <c r="A9" s="3" t="s">
        <v>9</v>
      </c>
      <c r="B9" s="117">
        <v>330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9"/>
      <c r="N9" s="2" t="s">
        <v>2</v>
      </c>
    </row>
    <row r="10" spans="1:14" s="1" customFormat="1" ht="14.25" customHeight="1">
      <c r="A10" s="3" t="s">
        <v>10</v>
      </c>
      <c r="B10" s="109" t="s">
        <v>70</v>
      </c>
      <c r="C10" s="110"/>
      <c r="D10" s="110"/>
      <c r="E10" s="111"/>
      <c r="F10" s="109"/>
      <c r="G10" s="110"/>
      <c r="H10" s="110"/>
      <c r="I10" s="111"/>
      <c r="J10" s="109"/>
      <c r="K10" s="110"/>
      <c r="L10" s="110"/>
      <c r="M10" s="111"/>
      <c r="N10" s="2" t="s">
        <v>2</v>
      </c>
    </row>
    <row r="11" spans="1:14" s="1" customFormat="1" ht="13.5" customHeight="1">
      <c r="A11" s="3" t="s">
        <v>11</v>
      </c>
      <c r="B11" s="10">
        <v>5</v>
      </c>
      <c r="C11" s="10">
        <v>5</v>
      </c>
      <c r="D11" s="10">
        <v>4.5</v>
      </c>
      <c r="E11" s="21">
        <f>SUM(B11:D11)/3</f>
        <v>4.833333333333333</v>
      </c>
      <c r="F11" s="21"/>
      <c r="G11" s="21"/>
      <c r="H11" s="21"/>
      <c r="I11" s="21">
        <f>SUM(F11:H11)/3</f>
        <v>0</v>
      </c>
      <c r="J11" s="21"/>
      <c r="K11" s="21"/>
      <c r="L11" s="21"/>
      <c r="M11" s="21">
        <f>SUM(J11:L11)/3</f>
        <v>0</v>
      </c>
      <c r="N11" s="21">
        <f>E11</f>
        <v>4.833333333333333</v>
      </c>
    </row>
    <row r="12" spans="1:14" s="1" customFormat="1" ht="12.75">
      <c r="A12" s="5" t="s">
        <v>3</v>
      </c>
      <c r="B12" s="4">
        <f>B9*B11</f>
        <v>1650</v>
      </c>
      <c r="C12" s="4">
        <f>B9*C11</f>
        <v>1650</v>
      </c>
      <c r="D12" s="4">
        <f>B9*D11</f>
        <v>1485</v>
      </c>
      <c r="E12" s="4">
        <f>B9*E11</f>
        <v>1595</v>
      </c>
      <c r="F12" s="4">
        <f>B9*F11</f>
        <v>0</v>
      </c>
      <c r="G12" s="4">
        <f>B9*G11</f>
        <v>0</v>
      </c>
      <c r="H12" s="4">
        <f>B9*H11</f>
        <v>0</v>
      </c>
      <c r="I12" s="4">
        <f>F9*I11</f>
        <v>0</v>
      </c>
      <c r="J12" s="4">
        <f>B9*J11</f>
        <v>0</v>
      </c>
      <c r="K12" s="4">
        <f>B9*K11</f>
        <v>0</v>
      </c>
      <c r="L12" s="4">
        <f>B9*L11</f>
        <v>0</v>
      </c>
      <c r="M12" s="4">
        <f>J9*M11</f>
        <v>0</v>
      </c>
      <c r="N12" s="4">
        <f>B9*N11</f>
        <v>1595</v>
      </c>
    </row>
    <row r="13" spans="1:14" s="1" customFormat="1" ht="36.75" customHeight="1">
      <c r="A13" s="3" t="s">
        <v>8</v>
      </c>
      <c r="B13" s="120" t="s">
        <v>28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2"/>
      <c r="N13" s="2" t="s">
        <v>2</v>
      </c>
    </row>
    <row r="14" spans="1:14" s="1" customFormat="1" ht="12.75">
      <c r="A14" s="3" t="s">
        <v>9</v>
      </c>
      <c r="B14" s="117">
        <v>33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9"/>
      <c r="N14" s="2" t="s">
        <v>2</v>
      </c>
    </row>
    <row r="15" spans="1:14" s="1" customFormat="1" ht="14.25" customHeight="1">
      <c r="A15" s="3" t="s">
        <v>10</v>
      </c>
      <c r="B15" s="109"/>
      <c r="C15" s="110"/>
      <c r="D15" s="110"/>
      <c r="E15" s="111"/>
      <c r="F15" s="109"/>
      <c r="G15" s="110"/>
      <c r="H15" s="110"/>
      <c r="I15" s="111"/>
      <c r="J15" s="109"/>
      <c r="K15" s="110"/>
      <c r="L15" s="110"/>
      <c r="M15" s="111"/>
      <c r="N15" s="2" t="s">
        <v>2</v>
      </c>
    </row>
    <row r="16" spans="1:14" s="1" customFormat="1" ht="13.5" customHeight="1">
      <c r="A16" s="3" t="s">
        <v>11</v>
      </c>
      <c r="B16" s="4">
        <v>35</v>
      </c>
      <c r="C16" s="4">
        <v>33</v>
      </c>
      <c r="D16" s="4">
        <v>35</v>
      </c>
      <c r="E16" s="4">
        <v>34</v>
      </c>
      <c r="F16" s="4"/>
      <c r="G16" s="4"/>
      <c r="H16" s="4"/>
      <c r="I16" s="4">
        <f>SUM(F16:H16)/3</f>
        <v>0</v>
      </c>
      <c r="J16" s="4"/>
      <c r="K16" s="4"/>
      <c r="L16" s="4"/>
      <c r="M16" s="4">
        <f>SUM(J16:L16)/3</f>
        <v>0</v>
      </c>
      <c r="N16" s="4">
        <f>E16</f>
        <v>34</v>
      </c>
    </row>
    <row r="17" spans="1:14" s="1" customFormat="1" ht="12.75">
      <c r="A17" s="5" t="s">
        <v>3</v>
      </c>
      <c r="B17" s="4">
        <f>B14*B16</f>
        <v>1155</v>
      </c>
      <c r="C17" s="4">
        <f>B14*C16</f>
        <v>1089</v>
      </c>
      <c r="D17" s="4">
        <f>B14*D16</f>
        <v>1155</v>
      </c>
      <c r="E17" s="4">
        <f>B14*E16</f>
        <v>1122</v>
      </c>
      <c r="F17" s="4">
        <f>B14*F16</f>
        <v>0</v>
      </c>
      <c r="G17" s="4">
        <f>B14*G16</f>
        <v>0</v>
      </c>
      <c r="H17" s="4">
        <f>B14*H16</f>
        <v>0</v>
      </c>
      <c r="I17" s="4">
        <f>F14*I16</f>
        <v>0</v>
      </c>
      <c r="J17" s="4">
        <f>B14*J16</f>
        <v>0</v>
      </c>
      <c r="K17" s="4">
        <f>B14*K16</f>
        <v>0</v>
      </c>
      <c r="L17" s="4">
        <f>B14*L16</f>
        <v>0</v>
      </c>
      <c r="M17" s="4">
        <f>J14*M16</f>
        <v>0</v>
      </c>
      <c r="N17" s="4">
        <f>B14*N16</f>
        <v>1122</v>
      </c>
    </row>
    <row r="18" spans="1:14" s="1" customFormat="1" ht="27.75" customHeight="1">
      <c r="A18" s="3" t="s">
        <v>8</v>
      </c>
      <c r="B18" s="114" t="s">
        <v>29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6"/>
      <c r="N18" s="2" t="s">
        <v>2</v>
      </c>
    </row>
    <row r="19" spans="1:14" s="1" customFormat="1" ht="12.75">
      <c r="A19" s="3" t="s">
        <v>9</v>
      </c>
      <c r="B19" s="117">
        <v>30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9"/>
      <c r="N19" s="2" t="s">
        <v>2</v>
      </c>
    </row>
    <row r="20" spans="1:14" s="1" customFormat="1" ht="13.5" customHeight="1">
      <c r="A20" s="3" t="s">
        <v>10</v>
      </c>
      <c r="B20" s="109" t="s">
        <v>40</v>
      </c>
      <c r="C20" s="110"/>
      <c r="D20" s="110"/>
      <c r="E20" s="111"/>
      <c r="F20" s="109"/>
      <c r="G20" s="110"/>
      <c r="H20" s="110"/>
      <c r="I20" s="111"/>
      <c r="J20" s="109"/>
      <c r="K20" s="110"/>
      <c r="L20" s="110"/>
      <c r="M20" s="111"/>
      <c r="N20" s="2" t="s">
        <v>2</v>
      </c>
    </row>
    <row r="21" spans="1:14" s="1" customFormat="1" ht="13.5" customHeight="1">
      <c r="A21" s="3" t="s">
        <v>11</v>
      </c>
      <c r="B21" s="4">
        <v>55</v>
      </c>
      <c r="C21" s="4">
        <v>55</v>
      </c>
      <c r="D21" s="4">
        <v>55</v>
      </c>
      <c r="E21" s="4">
        <v>55</v>
      </c>
      <c r="F21" s="4"/>
      <c r="G21" s="4"/>
      <c r="H21" s="4"/>
      <c r="I21" s="4">
        <f>SUM(F21:H21)/3</f>
        <v>0</v>
      </c>
      <c r="J21" s="4"/>
      <c r="K21" s="4"/>
      <c r="L21" s="4"/>
      <c r="M21" s="4">
        <f>SUM(J21:L21)/3</f>
        <v>0</v>
      </c>
      <c r="N21" s="4">
        <f>E21</f>
        <v>55</v>
      </c>
    </row>
    <row r="22" spans="1:14" s="1" customFormat="1" ht="12.75">
      <c r="A22" s="5" t="s">
        <v>3</v>
      </c>
      <c r="B22" s="4">
        <f>B19*B21</f>
        <v>1650</v>
      </c>
      <c r="C22" s="4">
        <f>B19*C21</f>
        <v>1650</v>
      </c>
      <c r="D22" s="4">
        <f>B19*D21</f>
        <v>1650</v>
      </c>
      <c r="E22" s="4">
        <f>B19*E21</f>
        <v>1650</v>
      </c>
      <c r="F22" s="4">
        <f>B19*F21</f>
        <v>0</v>
      </c>
      <c r="G22" s="4">
        <f>B19*G21</f>
        <v>0</v>
      </c>
      <c r="H22" s="4">
        <f>B19*H21</f>
        <v>0</v>
      </c>
      <c r="I22" s="4">
        <f>F19*I21</f>
        <v>0</v>
      </c>
      <c r="J22" s="4">
        <f>B19*J21</f>
        <v>0</v>
      </c>
      <c r="K22" s="4">
        <f>B19*K21</f>
        <v>0</v>
      </c>
      <c r="L22" s="4">
        <f>B19*L21</f>
        <v>0</v>
      </c>
      <c r="M22" s="4">
        <f>J19*M21</f>
        <v>0</v>
      </c>
      <c r="N22" s="4">
        <f>E22</f>
        <v>1650</v>
      </c>
    </row>
    <row r="23" spans="1:14" s="1" customFormat="1" ht="27.75" customHeight="1" hidden="1">
      <c r="A23" s="3" t="s">
        <v>8</v>
      </c>
      <c r="B23" s="109" t="s">
        <v>21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1"/>
      <c r="N23" s="2" t="s">
        <v>2</v>
      </c>
    </row>
    <row r="24" spans="1:14" s="1" customFormat="1" ht="12.75" customHeight="1" hidden="1">
      <c r="A24" s="3" t="s">
        <v>9</v>
      </c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9"/>
      <c r="N24" s="2" t="s">
        <v>2</v>
      </c>
    </row>
    <row r="25" spans="1:14" s="1" customFormat="1" ht="15.75" customHeight="1" hidden="1">
      <c r="A25" s="3" t="s">
        <v>10</v>
      </c>
      <c r="B25" s="109"/>
      <c r="C25" s="110"/>
      <c r="D25" s="110"/>
      <c r="E25" s="111"/>
      <c r="F25" s="109"/>
      <c r="G25" s="110"/>
      <c r="H25" s="110"/>
      <c r="I25" s="111"/>
      <c r="J25" s="109"/>
      <c r="K25" s="110"/>
      <c r="L25" s="110"/>
      <c r="M25" s="111"/>
      <c r="N25" s="2" t="s">
        <v>2</v>
      </c>
    </row>
    <row r="26" spans="1:14" s="1" customFormat="1" ht="13.5" customHeight="1" hidden="1">
      <c r="A26" s="3" t="s">
        <v>11</v>
      </c>
      <c r="B26" s="4"/>
      <c r="C26" s="4"/>
      <c r="D26" s="4"/>
      <c r="E26" s="4">
        <f>SUM(B26:D26)/3</f>
        <v>0</v>
      </c>
      <c r="F26" s="4"/>
      <c r="G26" s="4"/>
      <c r="H26" s="4"/>
      <c r="I26" s="4">
        <f>SUM(F26:H26)/3</f>
        <v>0</v>
      </c>
      <c r="J26" s="4"/>
      <c r="K26" s="4"/>
      <c r="L26" s="4"/>
      <c r="M26" s="4">
        <f>SUM(J26:L26)/3</f>
        <v>0</v>
      </c>
      <c r="N26" s="4">
        <f>E26</f>
        <v>0</v>
      </c>
    </row>
    <row r="27" spans="1:14" s="1" customFormat="1" ht="12.75" customHeight="1" hidden="1">
      <c r="A27" s="5" t="s">
        <v>3</v>
      </c>
      <c r="B27" s="4">
        <f>B24*B26</f>
        <v>0</v>
      </c>
      <c r="C27" s="4">
        <f>B24*C26</f>
        <v>0</v>
      </c>
      <c r="D27" s="4">
        <f>B24*D26</f>
        <v>0</v>
      </c>
      <c r="E27" s="4">
        <f>B24*E26</f>
        <v>0</v>
      </c>
      <c r="F27" s="4">
        <f>B24*F26</f>
        <v>0</v>
      </c>
      <c r="G27" s="4">
        <f>B24*G26</f>
        <v>0</v>
      </c>
      <c r="H27" s="4">
        <f>B24*H26</f>
        <v>0</v>
      </c>
      <c r="I27" s="4">
        <f>F24*I26</f>
        <v>0</v>
      </c>
      <c r="J27" s="4">
        <f>B24*J26</f>
        <v>0</v>
      </c>
      <c r="K27" s="4">
        <f>B24*K26</f>
        <v>0</v>
      </c>
      <c r="L27" s="4">
        <f>B24*L26</f>
        <v>0</v>
      </c>
      <c r="M27" s="4">
        <f>J24*M26</f>
        <v>0</v>
      </c>
      <c r="N27" s="4">
        <f>E27</f>
        <v>0</v>
      </c>
    </row>
    <row r="28" spans="1:14" s="1" customFormat="1" ht="17.25" customHeight="1">
      <c r="A28" s="3" t="s">
        <v>8</v>
      </c>
      <c r="B28" s="114" t="s">
        <v>30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6"/>
      <c r="N28" s="2" t="s">
        <v>2</v>
      </c>
    </row>
    <row r="29" spans="1:14" s="1" customFormat="1" ht="12.75">
      <c r="A29" s="3" t="s">
        <v>9</v>
      </c>
      <c r="B29" s="123" t="s">
        <v>61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1"/>
      <c r="N29" s="2" t="s">
        <v>2</v>
      </c>
    </row>
    <row r="30" spans="1:14" s="1" customFormat="1" ht="24" customHeight="1">
      <c r="A30" s="3" t="s">
        <v>10</v>
      </c>
      <c r="B30" s="123" t="s">
        <v>74</v>
      </c>
      <c r="C30" s="110"/>
      <c r="D30" s="110"/>
      <c r="E30" s="111"/>
      <c r="F30" s="109"/>
      <c r="G30" s="110"/>
      <c r="H30" s="110"/>
      <c r="I30" s="111"/>
      <c r="J30" s="109"/>
      <c r="K30" s="110"/>
      <c r="L30" s="110"/>
      <c r="M30" s="111"/>
      <c r="N30" s="2" t="s">
        <v>2</v>
      </c>
    </row>
    <row r="31" spans="1:14" s="1" customFormat="1" ht="13.5" customHeight="1">
      <c r="A31" s="3" t="s">
        <v>11</v>
      </c>
      <c r="B31" s="4">
        <v>700</v>
      </c>
      <c r="C31" s="4">
        <v>650</v>
      </c>
      <c r="D31" s="4">
        <v>650</v>
      </c>
      <c r="E31" s="4">
        <v>665</v>
      </c>
      <c r="F31" s="4"/>
      <c r="G31" s="4"/>
      <c r="H31" s="4"/>
      <c r="I31" s="4">
        <f>SUM(F31:H31)/3</f>
        <v>0</v>
      </c>
      <c r="J31" s="4"/>
      <c r="K31" s="4"/>
      <c r="L31" s="4"/>
      <c r="M31" s="4">
        <f>SUM(J31:L31)/3</f>
        <v>0</v>
      </c>
      <c r="N31" s="4">
        <f>E31</f>
        <v>665</v>
      </c>
    </row>
    <row r="32" spans="1:14" s="1" customFormat="1" ht="12.75">
      <c r="A32" s="5" t="s">
        <v>3</v>
      </c>
      <c r="B32" s="4">
        <f>B29*B31</f>
        <v>420</v>
      </c>
      <c r="C32" s="4">
        <f>B29*C31</f>
        <v>390</v>
      </c>
      <c r="D32" s="4">
        <f>B29*D31</f>
        <v>390</v>
      </c>
      <c r="E32" s="4">
        <f>B29*E31</f>
        <v>399</v>
      </c>
      <c r="F32" s="4">
        <f>B29*F31</f>
        <v>0</v>
      </c>
      <c r="G32" s="4">
        <f>B29*G31</f>
        <v>0</v>
      </c>
      <c r="H32" s="4">
        <f>B29*H31</f>
        <v>0</v>
      </c>
      <c r="I32" s="4">
        <f>F29*I31</f>
        <v>0</v>
      </c>
      <c r="J32" s="4">
        <f>B29*J31</f>
        <v>0</v>
      </c>
      <c r="K32" s="4">
        <f>B29*K31</f>
        <v>0</v>
      </c>
      <c r="L32" s="4">
        <f>B29*L31</f>
        <v>0</v>
      </c>
      <c r="M32" s="4">
        <f>J29*M31</f>
        <v>0</v>
      </c>
      <c r="N32" s="4">
        <f>E32</f>
        <v>399</v>
      </c>
    </row>
    <row r="33" spans="1:14" s="1" customFormat="1" ht="30.75" customHeight="1">
      <c r="A33" s="3" t="s">
        <v>8</v>
      </c>
      <c r="B33" s="114" t="s">
        <v>42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6"/>
      <c r="N33" s="2" t="s">
        <v>2</v>
      </c>
    </row>
    <row r="34" spans="1:14" s="1" customFormat="1" ht="12.75">
      <c r="A34" s="3" t="s">
        <v>9</v>
      </c>
      <c r="B34" s="117">
        <v>12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9"/>
      <c r="N34" s="2" t="s">
        <v>2</v>
      </c>
    </row>
    <row r="35" spans="1:14" s="1" customFormat="1" ht="14.25" customHeight="1">
      <c r="A35" s="3" t="s">
        <v>10</v>
      </c>
      <c r="B35" s="109" t="s">
        <v>40</v>
      </c>
      <c r="C35" s="110"/>
      <c r="D35" s="110"/>
      <c r="E35" s="111"/>
      <c r="F35" s="109"/>
      <c r="G35" s="110"/>
      <c r="H35" s="110"/>
      <c r="I35" s="111"/>
      <c r="J35" s="109"/>
      <c r="K35" s="110"/>
      <c r="L35" s="110"/>
      <c r="M35" s="111"/>
      <c r="N35" s="2" t="s">
        <v>2</v>
      </c>
    </row>
    <row r="36" spans="1:14" s="1" customFormat="1" ht="13.5" customHeight="1">
      <c r="A36" s="3" t="s">
        <v>11</v>
      </c>
      <c r="B36" s="4">
        <v>45</v>
      </c>
      <c r="C36" s="4">
        <v>40</v>
      </c>
      <c r="D36" s="4">
        <v>40</v>
      </c>
      <c r="E36" s="4">
        <v>42</v>
      </c>
      <c r="F36" s="4"/>
      <c r="G36" s="4"/>
      <c r="H36" s="4"/>
      <c r="I36" s="4">
        <f>SUM(F36:H36)/3</f>
        <v>0</v>
      </c>
      <c r="J36" s="4"/>
      <c r="K36" s="4"/>
      <c r="L36" s="4"/>
      <c r="M36" s="4">
        <f>SUM(J36:L36)/3</f>
        <v>0</v>
      </c>
      <c r="N36" s="4">
        <f>E36</f>
        <v>42</v>
      </c>
    </row>
    <row r="37" spans="1:14" s="1" customFormat="1" ht="12.75">
      <c r="A37" s="5" t="s">
        <v>3</v>
      </c>
      <c r="B37" s="4">
        <f>B34*B36</f>
        <v>540</v>
      </c>
      <c r="C37" s="4">
        <f>B34*C36</f>
        <v>480</v>
      </c>
      <c r="D37" s="4">
        <f>B34*D36</f>
        <v>480</v>
      </c>
      <c r="E37" s="4">
        <f>B34*E36</f>
        <v>504</v>
      </c>
      <c r="F37" s="4">
        <f>B34*F36</f>
        <v>0</v>
      </c>
      <c r="G37" s="4">
        <f>B34*G36</f>
        <v>0</v>
      </c>
      <c r="H37" s="4">
        <f>B34*H36</f>
        <v>0</v>
      </c>
      <c r="I37" s="4">
        <f>F34*I36</f>
        <v>0</v>
      </c>
      <c r="J37" s="4">
        <f>B34*J36</f>
        <v>0</v>
      </c>
      <c r="K37" s="4">
        <f>B34*K36</f>
        <v>0</v>
      </c>
      <c r="L37" s="4">
        <f>B34*L36</f>
        <v>0</v>
      </c>
      <c r="M37" s="4">
        <f>J34*M36</f>
        <v>0</v>
      </c>
      <c r="N37" s="4">
        <f>E37</f>
        <v>504</v>
      </c>
    </row>
    <row r="38" spans="1:14" s="1" customFormat="1" ht="27.75" customHeight="1">
      <c r="A38" s="3" t="s">
        <v>8</v>
      </c>
      <c r="B38" s="114" t="s">
        <v>31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6"/>
      <c r="N38" s="2" t="s">
        <v>2</v>
      </c>
    </row>
    <row r="39" spans="1:14" s="1" customFormat="1" ht="12.75">
      <c r="A39" s="3" t="s">
        <v>9</v>
      </c>
      <c r="B39" s="117">
        <v>18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9"/>
      <c r="N39" s="2" t="s">
        <v>2</v>
      </c>
    </row>
    <row r="40" spans="1:14" s="1" customFormat="1" ht="29.25" customHeight="1">
      <c r="A40" s="3" t="s">
        <v>10</v>
      </c>
      <c r="B40" s="109" t="s">
        <v>41</v>
      </c>
      <c r="C40" s="110"/>
      <c r="D40" s="110"/>
      <c r="E40" s="111"/>
      <c r="F40" s="109"/>
      <c r="G40" s="110"/>
      <c r="H40" s="110"/>
      <c r="I40" s="111"/>
      <c r="J40" s="109"/>
      <c r="K40" s="110"/>
      <c r="L40" s="110"/>
      <c r="M40" s="111"/>
      <c r="N40" s="2" t="s">
        <v>2</v>
      </c>
    </row>
    <row r="41" spans="1:14" s="1" customFormat="1" ht="16.5" customHeight="1">
      <c r="A41" s="3" t="s">
        <v>11</v>
      </c>
      <c r="B41" s="4">
        <v>40</v>
      </c>
      <c r="C41" s="4">
        <v>42</v>
      </c>
      <c r="D41" s="4">
        <v>40</v>
      </c>
      <c r="E41" s="4">
        <v>41</v>
      </c>
      <c r="F41" s="4"/>
      <c r="G41" s="4"/>
      <c r="H41" s="4"/>
      <c r="I41" s="4">
        <f>SUM(F41:H41)/3</f>
        <v>0</v>
      </c>
      <c r="J41" s="4"/>
      <c r="K41" s="4"/>
      <c r="L41" s="4"/>
      <c r="M41" s="4">
        <f>SUM(J41:L41)/3</f>
        <v>0</v>
      </c>
      <c r="N41" s="4">
        <f>E41</f>
        <v>41</v>
      </c>
    </row>
    <row r="42" spans="1:14" s="1" customFormat="1" ht="16.5" customHeight="1">
      <c r="A42" s="5" t="s">
        <v>3</v>
      </c>
      <c r="B42" s="4">
        <f>B39*B41</f>
        <v>720</v>
      </c>
      <c r="C42" s="4">
        <f>B39*C41</f>
        <v>756</v>
      </c>
      <c r="D42" s="4">
        <f>B39*D41</f>
        <v>720</v>
      </c>
      <c r="E42" s="4">
        <f>B39*E41</f>
        <v>738</v>
      </c>
      <c r="F42" s="4">
        <f>B39*F41</f>
        <v>0</v>
      </c>
      <c r="G42" s="4">
        <f>B39*G41</f>
        <v>0</v>
      </c>
      <c r="H42" s="4">
        <f>B39*H41</f>
        <v>0</v>
      </c>
      <c r="I42" s="4">
        <f>F39*I41</f>
        <v>0</v>
      </c>
      <c r="J42" s="4">
        <f>B39*J41</f>
        <v>0</v>
      </c>
      <c r="K42" s="4">
        <f>B39*K41</f>
        <v>0</v>
      </c>
      <c r="L42" s="4">
        <f>B39*L41</f>
        <v>0</v>
      </c>
      <c r="M42" s="4">
        <f>J39*M41</f>
        <v>0</v>
      </c>
      <c r="N42" s="4">
        <f>E42</f>
        <v>738</v>
      </c>
    </row>
    <row r="43" spans="1:14" s="1" customFormat="1" ht="28.5" customHeight="1">
      <c r="A43" s="3" t="s">
        <v>8</v>
      </c>
      <c r="B43" s="114" t="s">
        <v>24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6"/>
      <c r="N43" s="2" t="s">
        <v>2</v>
      </c>
    </row>
    <row r="44" spans="1:14" s="1" customFormat="1" ht="18" customHeight="1">
      <c r="A44" s="3" t="s">
        <v>9</v>
      </c>
      <c r="B44" s="124">
        <v>0.999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6"/>
      <c r="N44" s="2" t="s">
        <v>2</v>
      </c>
    </row>
    <row r="45" spans="1:14" s="1" customFormat="1" ht="18" customHeight="1">
      <c r="A45" s="3" t="s">
        <v>10</v>
      </c>
      <c r="B45" s="123" t="s">
        <v>72</v>
      </c>
      <c r="C45" s="110"/>
      <c r="D45" s="110"/>
      <c r="E45" s="111"/>
      <c r="F45" s="109"/>
      <c r="G45" s="110"/>
      <c r="H45" s="110"/>
      <c r="I45" s="111"/>
      <c r="J45" s="109"/>
      <c r="K45" s="110"/>
      <c r="L45" s="110"/>
      <c r="M45" s="111"/>
      <c r="N45" s="2" t="s">
        <v>2</v>
      </c>
    </row>
    <row r="46" spans="1:14" s="1" customFormat="1" ht="14.25" customHeight="1">
      <c r="A46" s="3" t="s">
        <v>11</v>
      </c>
      <c r="B46" s="4">
        <v>250</v>
      </c>
      <c r="C46" s="4">
        <v>230</v>
      </c>
      <c r="D46" s="4">
        <v>230</v>
      </c>
      <c r="E46" s="4">
        <v>237</v>
      </c>
      <c r="F46" s="4"/>
      <c r="G46" s="4"/>
      <c r="H46" s="4"/>
      <c r="I46" s="4">
        <f>SUM(F46:H46)/3</f>
        <v>0</v>
      </c>
      <c r="J46" s="4"/>
      <c r="K46" s="4"/>
      <c r="L46" s="4"/>
      <c r="M46" s="4">
        <f>SUM(J46:L46)/3</f>
        <v>0</v>
      </c>
      <c r="N46" s="4">
        <f>E46</f>
        <v>237</v>
      </c>
    </row>
    <row r="47" spans="1:14" s="1" customFormat="1" ht="14.25" customHeight="1">
      <c r="A47" s="5" t="s">
        <v>3</v>
      </c>
      <c r="B47" s="4">
        <f>B44*B46</f>
        <v>249.75</v>
      </c>
      <c r="C47" s="4">
        <f>B44*C46</f>
        <v>229.77</v>
      </c>
      <c r="D47" s="4">
        <f>B44*D46</f>
        <v>229.77</v>
      </c>
      <c r="E47" s="4">
        <f>B44*E46</f>
        <v>236.763</v>
      </c>
      <c r="F47" s="4">
        <f>B44*F46</f>
        <v>0</v>
      </c>
      <c r="G47" s="4">
        <f>B44*G46</f>
        <v>0</v>
      </c>
      <c r="H47" s="4">
        <f>B44*H46</f>
        <v>0</v>
      </c>
      <c r="I47" s="4">
        <f>F44*I46</f>
        <v>0</v>
      </c>
      <c r="J47" s="4">
        <f>B44*J46</f>
        <v>0</v>
      </c>
      <c r="K47" s="4">
        <f>B44*K46</f>
        <v>0</v>
      </c>
      <c r="L47" s="4">
        <f>B44*L46</f>
        <v>0</v>
      </c>
      <c r="M47" s="4">
        <f>J44*M46</f>
        <v>0</v>
      </c>
      <c r="N47" s="4">
        <f>E47</f>
        <v>236.763</v>
      </c>
    </row>
    <row r="48" spans="1:14" s="1" customFormat="1" ht="55.5" customHeight="1">
      <c r="A48" s="3" t="s">
        <v>8</v>
      </c>
      <c r="B48" s="114" t="s">
        <v>32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6"/>
      <c r="N48" s="2" t="s">
        <v>2</v>
      </c>
    </row>
    <row r="49" spans="1:14" s="1" customFormat="1" ht="16.5" customHeight="1">
      <c r="A49" s="3" t="s">
        <v>9</v>
      </c>
      <c r="B49" s="117">
        <v>12</v>
      </c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9"/>
      <c r="N49" s="2" t="s">
        <v>2</v>
      </c>
    </row>
    <row r="50" spans="1:14" s="1" customFormat="1" ht="16.5" customHeight="1">
      <c r="A50" s="3" t="s">
        <v>10</v>
      </c>
      <c r="B50" s="123" t="s">
        <v>72</v>
      </c>
      <c r="C50" s="110"/>
      <c r="D50" s="110"/>
      <c r="E50" s="111"/>
      <c r="F50" s="109"/>
      <c r="G50" s="110"/>
      <c r="H50" s="110"/>
      <c r="I50" s="111"/>
      <c r="J50" s="109"/>
      <c r="K50" s="110"/>
      <c r="L50" s="110"/>
      <c r="M50" s="111"/>
      <c r="N50" s="2" t="s">
        <v>2</v>
      </c>
    </row>
    <row r="51" spans="1:14" s="1" customFormat="1" ht="13.5" customHeight="1">
      <c r="A51" s="3" t="s">
        <v>11</v>
      </c>
      <c r="B51" s="4">
        <v>290</v>
      </c>
      <c r="C51" s="4">
        <v>290</v>
      </c>
      <c r="D51" s="4">
        <v>280</v>
      </c>
      <c r="E51" s="4">
        <v>287</v>
      </c>
      <c r="F51" s="4"/>
      <c r="G51" s="4"/>
      <c r="H51" s="4"/>
      <c r="I51" s="4">
        <f>SUM(F51:H51)/3</f>
        <v>0</v>
      </c>
      <c r="J51" s="4"/>
      <c r="K51" s="4"/>
      <c r="L51" s="4"/>
      <c r="M51" s="4">
        <f>SUM(J51:L51)/3</f>
        <v>0</v>
      </c>
      <c r="N51" s="4">
        <f>E51</f>
        <v>287</v>
      </c>
    </row>
    <row r="52" spans="1:14" s="1" customFormat="1" ht="13.5" customHeight="1">
      <c r="A52" s="5" t="s">
        <v>3</v>
      </c>
      <c r="B52" s="4">
        <f>B49*B51</f>
        <v>3480</v>
      </c>
      <c r="C52" s="4">
        <f>B49*C51</f>
        <v>3480</v>
      </c>
      <c r="D52" s="4">
        <f>B49*D51</f>
        <v>3360</v>
      </c>
      <c r="E52" s="4">
        <f>B49*E51</f>
        <v>3444</v>
      </c>
      <c r="F52" s="4">
        <f>B49*F51</f>
        <v>0</v>
      </c>
      <c r="G52" s="4">
        <f>B49*G51</f>
        <v>0</v>
      </c>
      <c r="H52" s="4">
        <f>B49*H51</f>
        <v>0</v>
      </c>
      <c r="I52" s="4">
        <f>F49*I51</f>
        <v>0</v>
      </c>
      <c r="J52" s="4">
        <f>B49*J51</f>
        <v>0</v>
      </c>
      <c r="K52" s="4">
        <f>B49*K51</f>
        <v>0</v>
      </c>
      <c r="L52" s="4">
        <f>B49*L51</f>
        <v>0</v>
      </c>
      <c r="M52" s="4">
        <f>J49*M51</f>
        <v>0</v>
      </c>
      <c r="N52" s="4">
        <f>E52</f>
        <v>3444</v>
      </c>
    </row>
    <row r="53" spans="1:14" s="1" customFormat="1" ht="28.5" customHeight="1">
      <c r="A53" s="3" t="s">
        <v>8</v>
      </c>
      <c r="B53" s="114" t="s">
        <v>48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6"/>
      <c r="N53" s="2" t="s">
        <v>2</v>
      </c>
    </row>
    <row r="54" spans="1:14" s="1" customFormat="1" ht="14.25" customHeight="1">
      <c r="A54" s="3" t="s">
        <v>9</v>
      </c>
      <c r="B54" s="127">
        <v>13.5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9"/>
      <c r="N54" s="2" t="s">
        <v>2</v>
      </c>
    </row>
    <row r="55" spans="1:14" s="1" customFormat="1" ht="27" customHeight="1">
      <c r="A55" s="3" t="s">
        <v>10</v>
      </c>
      <c r="B55" s="130" t="s">
        <v>37</v>
      </c>
      <c r="C55" s="131"/>
      <c r="D55" s="131"/>
      <c r="E55" s="132"/>
      <c r="F55" s="109"/>
      <c r="G55" s="110"/>
      <c r="H55" s="110"/>
      <c r="I55" s="111"/>
      <c r="J55" s="109"/>
      <c r="K55" s="110"/>
      <c r="L55" s="110"/>
      <c r="M55" s="111"/>
      <c r="N55" s="2" t="s">
        <v>2</v>
      </c>
    </row>
    <row r="56" spans="1:14" s="1" customFormat="1" ht="13.5" customHeight="1">
      <c r="A56" s="3" t="s">
        <v>11</v>
      </c>
      <c r="B56" s="4">
        <v>60</v>
      </c>
      <c r="C56" s="4">
        <v>55</v>
      </c>
      <c r="D56" s="4">
        <v>45</v>
      </c>
      <c r="E56" s="4">
        <v>53</v>
      </c>
      <c r="F56" s="4"/>
      <c r="G56" s="4"/>
      <c r="H56" s="4"/>
      <c r="I56" s="4">
        <f>SUM(F56:H56)/3</f>
        <v>0</v>
      </c>
      <c r="J56" s="4"/>
      <c r="K56" s="4"/>
      <c r="L56" s="4"/>
      <c r="M56" s="4">
        <f>SUM(J56:L56)/3</f>
        <v>0</v>
      </c>
      <c r="N56" s="4">
        <f>E56</f>
        <v>53</v>
      </c>
    </row>
    <row r="57" spans="1:14" s="1" customFormat="1" ht="13.5" customHeight="1">
      <c r="A57" s="5" t="s">
        <v>3</v>
      </c>
      <c r="B57" s="4">
        <f>B54*B56</f>
        <v>810</v>
      </c>
      <c r="C57" s="4">
        <f>B54*C56</f>
        <v>742.5</v>
      </c>
      <c r="D57" s="4">
        <f>B54*D56</f>
        <v>607.5</v>
      </c>
      <c r="E57" s="4">
        <f>B54*E56</f>
        <v>715.5</v>
      </c>
      <c r="F57" s="4">
        <f>B54*F56</f>
        <v>0</v>
      </c>
      <c r="G57" s="4">
        <f>B54*G56</f>
        <v>0</v>
      </c>
      <c r="H57" s="4">
        <f>B54*H56</f>
        <v>0</v>
      </c>
      <c r="I57" s="4">
        <f>F54*I56</f>
        <v>0</v>
      </c>
      <c r="J57" s="4">
        <f>B54*J56</f>
        <v>0</v>
      </c>
      <c r="K57" s="4">
        <f>B54*K56</f>
        <v>0</v>
      </c>
      <c r="L57" s="4">
        <f>B54*L56</f>
        <v>0</v>
      </c>
      <c r="M57" s="4">
        <f>J54*M56</f>
        <v>0</v>
      </c>
      <c r="N57" s="4">
        <f>E57</f>
        <v>715.5</v>
      </c>
    </row>
    <row r="58" spans="1:14" s="1" customFormat="1" ht="40.5" customHeight="1">
      <c r="A58" s="3" t="s">
        <v>8</v>
      </c>
      <c r="B58" s="114" t="s">
        <v>49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6"/>
      <c r="N58" s="2" t="s">
        <v>2</v>
      </c>
    </row>
    <row r="59" spans="1:14" s="1" customFormat="1" ht="15" customHeight="1">
      <c r="A59" s="3" t="s">
        <v>9</v>
      </c>
      <c r="B59" s="117">
        <v>96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9"/>
      <c r="N59" s="2" t="s">
        <v>2</v>
      </c>
    </row>
    <row r="60" spans="1:14" s="1" customFormat="1" ht="28.5" customHeight="1">
      <c r="A60" s="3" t="s">
        <v>10</v>
      </c>
      <c r="B60" s="109" t="s">
        <v>37</v>
      </c>
      <c r="C60" s="110"/>
      <c r="D60" s="110"/>
      <c r="E60" s="111"/>
      <c r="F60" s="109"/>
      <c r="G60" s="110"/>
      <c r="H60" s="110"/>
      <c r="I60" s="111"/>
      <c r="J60" s="109"/>
      <c r="K60" s="110"/>
      <c r="L60" s="110"/>
      <c r="M60" s="111"/>
      <c r="N60" s="2" t="s">
        <v>2</v>
      </c>
    </row>
    <row r="61" spans="1:14" s="1" customFormat="1" ht="15" customHeight="1">
      <c r="A61" s="3" t="s">
        <v>11</v>
      </c>
      <c r="B61" s="4">
        <v>45</v>
      </c>
      <c r="C61" s="4">
        <v>40</v>
      </c>
      <c r="D61" s="4">
        <v>40</v>
      </c>
      <c r="E61" s="4">
        <v>42</v>
      </c>
      <c r="F61" s="4"/>
      <c r="G61" s="4"/>
      <c r="H61" s="4"/>
      <c r="I61" s="4">
        <f>SUM(F61:H61)/3</f>
        <v>0</v>
      </c>
      <c r="J61" s="4"/>
      <c r="K61" s="4"/>
      <c r="L61" s="4"/>
      <c r="M61" s="4">
        <f>SUM(J61:L61)/3</f>
        <v>0</v>
      </c>
      <c r="N61" s="4">
        <f>E61</f>
        <v>42</v>
      </c>
    </row>
    <row r="62" spans="1:14" s="1" customFormat="1" ht="15" customHeight="1">
      <c r="A62" s="5" t="s">
        <v>3</v>
      </c>
      <c r="B62" s="4">
        <f>B59*B61</f>
        <v>4320</v>
      </c>
      <c r="C62" s="4">
        <f>B59*C61</f>
        <v>3840</v>
      </c>
      <c r="D62" s="4">
        <f>B59*D61</f>
        <v>3840</v>
      </c>
      <c r="E62" s="4">
        <f>B59*E61</f>
        <v>4032</v>
      </c>
      <c r="F62" s="4">
        <f>B59*F61</f>
        <v>0</v>
      </c>
      <c r="G62" s="4">
        <f>B59*G61</f>
        <v>0</v>
      </c>
      <c r="H62" s="4">
        <f>B59*H61</f>
        <v>0</v>
      </c>
      <c r="I62" s="4">
        <f>F59*I61</f>
        <v>0</v>
      </c>
      <c r="J62" s="4">
        <f>B59*J61</f>
        <v>0</v>
      </c>
      <c r="K62" s="4">
        <f>B59*K61</f>
        <v>0</v>
      </c>
      <c r="L62" s="4">
        <f>B59*L61</f>
        <v>0</v>
      </c>
      <c r="M62" s="4">
        <f>J59*M61</f>
        <v>0</v>
      </c>
      <c r="N62" s="4">
        <f>E62</f>
        <v>4032</v>
      </c>
    </row>
    <row r="63" spans="1:14" s="1" customFormat="1" ht="39" customHeight="1">
      <c r="A63" s="3" t="s">
        <v>8</v>
      </c>
      <c r="B63" s="114" t="s">
        <v>50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6"/>
      <c r="N63" s="2" t="s">
        <v>2</v>
      </c>
    </row>
    <row r="64" spans="1:14" s="1" customFormat="1" ht="15" customHeight="1">
      <c r="A64" s="3" t="s">
        <v>9</v>
      </c>
      <c r="B64" s="123" t="s">
        <v>62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1"/>
      <c r="N64" s="2" t="s">
        <v>2</v>
      </c>
    </row>
    <row r="65" spans="1:14" s="1" customFormat="1" ht="15" customHeight="1">
      <c r="A65" s="3" t="s">
        <v>10</v>
      </c>
      <c r="B65" s="109" t="s">
        <v>36</v>
      </c>
      <c r="C65" s="110"/>
      <c r="D65" s="110"/>
      <c r="E65" s="111"/>
      <c r="F65" s="109"/>
      <c r="G65" s="110"/>
      <c r="H65" s="110"/>
      <c r="I65" s="111"/>
      <c r="J65" s="109"/>
      <c r="K65" s="110"/>
      <c r="L65" s="110"/>
      <c r="M65" s="111"/>
      <c r="N65" s="2" t="s">
        <v>2</v>
      </c>
    </row>
    <row r="66" spans="1:14" s="1" customFormat="1" ht="15" customHeight="1">
      <c r="A66" s="3" t="s">
        <v>11</v>
      </c>
      <c r="B66" s="4">
        <v>45</v>
      </c>
      <c r="C66" s="4">
        <v>40</v>
      </c>
      <c r="D66" s="4">
        <v>40</v>
      </c>
      <c r="E66" s="4">
        <v>42</v>
      </c>
      <c r="F66" s="4"/>
      <c r="G66" s="4"/>
      <c r="H66" s="4"/>
      <c r="I66" s="4">
        <f>SUM(F66:H66)/3</f>
        <v>0</v>
      </c>
      <c r="J66" s="4"/>
      <c r="K66" s="4"/>
      <c r="L66" s="4"/>
      <c r="M66" s="4">
        <f>SUM(J66:L66)/3</f>
        <v>0</v>
      </c>
      <c r="N66" s="4">
        <f>E66</f>
        <v>42</v>
      </c>
    </row>
    <row r="67" spans="1:14" s="1" customFormat="1" ht="15" customHeight="1">
      <c r="A67" s="5" t="s">
        <v>3</v>
      </c>
      <c r="B67" s="4">
        <f>B64*B66</f>
        <v>108</v>
      </c>
      <c r="C67" s="4">
        <f>B64*C66</f>
        <v>96</v>
      </c>
      <c r="D67" s="4">
        <f>B64*D66</f>
        <v>96</v>
      </c>
      <c r="E67" s="4">
        <f>B64*E66</f>
        <v>100.8</v>
      </c>
      <c r="F67" s="4">
        <f>B64*F66</f>
        <v>0</v>
      </c>
      <c r="G67" s="4">
        <f>B64*G66</f>
        <v>0</v>
      </c>
      <c r="H67" s="4">
        <f>B64*H66</f>
        <v>0</v>
      </c>
      <c r="I67" s="4">
        <f>F64*I66</f>
        <v>0</v>
      </c>
      <c r="J67" s="4">
        <f>B64*J66</f>
        <v>0</v>
      </c>
      <c r="K67" s="4">
        <f>B64*K66</f>
        <v>0</v>
      </c>
      <c r="L67" s="4">
        <f>B64*L66</f>
        <v>0</v>
      </c>
      <c r="M67" s="4">
        <f>J64*M66</f>
        <v>0</v>
      </c>
      <c r="N67" s="4">
        <f>E67</f>
        <v>100.8</v>
      </c>
    </row>
    <row r="68" spans="1:14" s="1" customFormat="1" ht="28.5" customHeight="1">
      <c r="A68" s="3" t="s">
        <v>8</v>
      </c>
      <c r="B68" s="114" t="s">
        <v>51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6"/>
      <c r="N68" s="2" t="s">
        <v>2</v>
      </c>
    </row>
    <row r="69" spans="1:14" s="1" customFormat="1" ht="17.25" customHeight="1">
      <c r="A69" s="3" t="s">
        <v>9</v>
      </c>
      <c r="B69" s="117">
        <v>60</v>
      </c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9"/>
      <c r="N69" s="2" t="s">
        <v>2</v>
      </c>
    </row>
    <row r="70" spans="1:14" s="1" customFormat="1" ht="17.25" customHeight="1">
      <c r="A70" s="3" t="s">
        <v>10</v>
      </c>
      <c r="B70" s="109" t="s">
        <v>38</v>
      </c>
      <c r="C70" s="110"/>
      <c r="D70" s="110"/>
      <c r="E70" s="111"/>
      <c r="F70" s="109"/>
      <c r="G70" s="110"/>
      <c r="H70" s="110"/>
      <c r="I70" s="111"/>
      <c r="J70" s="109"/>
      <c r="K70" s="110"/>
      <c r="L70" s="110"/>
      <c r="M70" s="111"/>
      <c r="N70" s="2" t="s">
        <v>2</v>
      </c>
    </row>
    <row r="71" spans="1:14" s="1" customFormat="1" ht="15" customHeight="1">
      <c r="A71" s="3" t="s">
        <v>11</v>
      </c>
      <c r="B71" s="4">
        <v>40</v>
      </c>
      <c r="C71" s="4">
        <v>35</v>
      </c>
      <c r="D71" s="4">
        <v>40</v>
      </c>
      <c r="E71" s="4">
        <v>38</v>
      </c>
      <c r="F71" s="4"/>
      <c r="G71" s="4"/>
      <c r="H71" s="4"/>
      <c r="I71" s="4">
        <f>SUM(F71:H71)/3</f>
        <v>0</v>
      </c>
      <c r="J71" s="4"/>
      <c r="K71" s="4"/>
      <c r="L71" s="4"/>
      <c r="M71" s="4">
        <f>SUM(J71:L71)/3</f>
        <v>0</v>
      </c>
      <c r="N71" s="4">
        <f>E71</f>
        <v>38</v>
      </c>
    </row>
    <row r="72" spans="1:14" s="1" customFormat="1" ht="15" customHeight="1">
      <c r="A72" s="5" t="s">
        <v>3</v>
      </c>
      <c r="B72" s="4">
        <f>B69*B71</f>
        <v>2400</v>
      </c>
      <c r="C72" s="4">
        <f>B69*C71</f>
        <v>2100</v>
      </c>
      <c r="D72" s="4">
        <f>B69*D71</f>
        <v>2400</v>
      </c>
      <c r="E72" s="4">
        <f>B69*E71</f>
        <v>2280</v>
      </c>
      <c r="F72" s="4">
        <f>B69*F71</f>
        <v>0</v>
      </c>
      <c r="G72" s="4">
        <f>B69*G71</f>
        <v>0</v>
      </c>
      <c r="H72" s="4">
        <f>B69*H71</f>
        <v>0</v>
      </c>
      <c r="I72" s="4">
        <f>F69*I71</f>
        <v>0</v>
      </c>
      <c r="J72" s="4">
        <f>B69*J71</f>
        <v>0</v>
      </c>
      <c r="K72" s="4">
        <f>B69*K71</f>
        <v>0</v>
      </c>
      <c r="L72" s="4">
        <f>B69*L71</f>
        <v>0</v>
      </c>
      <c r="M72" s="4">
        <f>J69*M71</f>
        <v>0</v>
      </c>
      <c r="N72" s="4">
        <f>E72</f>
        <v>2280</v>
      </c>
    </row>
    <row r="73" spans="1:14" s="1" customFormat="1" ht="28.5" customHeight="1">
      <c r="A73" s="3" t="s">
        <v>8</v>
      </c>
      <c r="B73" s="114" t="s">
        <v>52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6"/>
      <c r="N73" s="2" t="s">
        <v>2</v>
      </c>
    </row>
    <row r="74" spans="1:14" s="1" customFormat="1" ht="18" customHeight="1">
      <c r="A74" s="3" t="s">
        <v>9</v>
      </c>
      <c r="B74" s="117">
        <v>9</v>
      </c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9"/>
      <c r="N74" s="2" t="s">
        <v>2</v>
      </c>
    </row>
    <row r="75" spans="1:14" s="1" customFormat="1" ht="18" customHeight="1">
      <c r="A75" s="3" t="s">
        <v>10</v>
      </c>
      <c r="B75" s="109" t="s">
        <v>38</v>
      </c>
      <c r="C75" s="110"/>
      <c r="D75" s="110"/>
      <c r="E75" s="111"/>
      <c r="F75" s="109"/>
      <c r="G75" s="110"/>
      <c r="H75" s="110"/>
      <c r="I75" s="111"/>
      <c r="J75" s="109"/>
      <c r="K75" s="110"/>
      <c r="L75" s="110"/>
      <c r="M75" s="111"/>
      <c r="N75" s="2" t="s">
        <v>2</v>
      </c>
    </row>
    <row r="76" spans="1:14" s="1" customFormat="1" ht="15" customHeight="1">
      <c r="A76" s="3" t="s">
        <v>11</v>
      </c>
      <c r="B76" s="4">
        <v>120</v>
      </c>
      <c r="C76" s="4">
        <v>90</v>
      </c>
      <c r="D76" s="4">
        <v>90</v>
      </c>
      <c r="E76" s="4">
        <v>100</v>
      </c>
      <c r="F76" s="4"/>
      <c r="G76" s="4"/>
      <c r="H76" s="4"/>
      <c r="I76" s="4">
        <f>SUM(F76:H76)/3</f>
        <v>0</v>
      </c>
      <c r="J76" s="4"/>
      <c r="K76" s="4"/>
      <c r="L76" s="4"/>
      <c r="M76" s="4">
        <f>SUM(J76:L76)/3</f>
        <v>0</v>
      </c>
      <c r="N76" s="4">
        <f>E76</f>
        <v>100</v>
      </c>
    </row>
    <row r="77" spans="1:14" s="1" customFormat="1" ht="15" customHeight="1">
      <c r="A77" s="5" t="s">
        <v>3</v>
      </c>
      <c r="B77" s="4">
        <f>B74*B76</f>
        <v>1080</v>
      </c>
      <c r="C77" s="4">
        <f>B74*C76</f>
        <v>810</v>
      </c>
      <c r="D77" s="4">
        <f>B74*D76</f>
        <v>810</v>
      </c>
      <c r="E77" s="4">
        <f>B74*E76</f>
        <v>900</v>
      </c>
      <c r="F77" s="4">
        <f>B74*F76</f>
        <v>0</v>
      </c>
      <c r="G77" s="4">
        <f>B74*G76</f>
        <v>0</v>
      </c>
      <c r="H77" s="4">
        <f>B74*H76</f>
        <v>0</v>
      </c>
      <c r="I77" s="4">
        <f>F74*I76</f>
        <v>0</v>
      </c>
      <c r="J77" s="4">
        <f>B74*J76</f>
        <v>0</v>
      </c>
      <c r="K77" s="4">
        <f>B74*K76</f>
        <v>0</v>
      </c>
      <c r="L77" s="4">
        <f>B74*L76</f>
        <v>0</v>
      </c>
      <c r="M77" s="4">
        <f>J74*M76</f>
        <v>0</v>
      </c>
      <c r="N77" s="4">
        <f>E77</f>
        <v>900</v>
      </c>
    </row>
    <row r="78" spans="1:14" s="1" customFormat="1" ht="28.5" customHeight="1">
      <c r="A78" s="3" t="s">
        <v>8</v>
      </c>
      <c r="B78" s="114" t="s">
        <v>58</v>
      </c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6"/>
      <c r="N78" s="2" t="s">
        <v>2</v>
      </c>
    </row>
    <row r="79" spans="1:14" s="1" customFormat="1" ht="15" customHeight="1">
      <c r="A79" s="3" t="s">
        <v>9</v>
      </c>
      <c r="B79" s="133">
        <v>0.6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5"/>
      <c r="N79" s="2" t="s">
        <v>2</v>
      </c>
    </row>
    <row r="80" spans="1:14" s="1" customFormat="1" ht="15" customHeight="1">
      <c r="A80" s="3" t="s">
        <v>10</v>
      </c>
      <c r="B80" s="109" t="s">
        <v>35</v>
      </c>
      <c r="C80" s="110"/>
      <c r="D80" s="110"/>
      <c r="E80" s="111"/>
      <c r="F80" s="109"/>
      <c r="G80" s="110"/>
      <c r="H80" s="110"/>
      <c r="I80" s="111"/>
      <c r="J80" s="109"/>
      <c r="K80" s="110"/>
      <c r="L80" s="110"/>
      <c r="M80" s="111"/>
      <c r="N80" s="2" t="s">
        <v>2</v>
      </c>
    </row>
    <row r="81" spans="1:14" s="1" customFormat="1" ht="15" customHeight="1">
      <c r="A81" s="3" t="s">
        <v>11</v>
      </c>
      <c r="B81" s="20">
        <v>90</v>
      </c>
      <c r="C81" s="20">
        <v>80</v>
      </c>
      <c r="D81" s="20">
        <v>65</v>
      </c>
      <c r="E81" s="20">
        <v>72</v>
      </c>
      <c r="F81" s="4"/>
      <c r="G81" s="4"/>
      <c r="H81" s="4"/>
      <c r="I81" s="4">
        <f>SUM(F81:H81)/3</f>
        <v>0</v>
      </c>
      <c r="J81" s="4"/>
      <c r="K81" s="4"/>
      <c r="L81" s="4"/>
      <c r="M81" s="4">
        <f>SUM(J81:L81)/3</f>
        <v>0</v>
      </c>
      <c r="N81" s="4">
        <f>E81</f>
        <v>72</v>
      </c>
    </row>
    <row r="82" spans="1:14" s="1" customFormat="1" ht="15" customHeight="1">
      <c r="A82" s="5" t="s">
        <v>3</v>
      </c>
      <c r="B82" s="4">
        <f>B79*B81</f>
        <v>54</v>
      </c>
      <c r="C82" s="4">
        <f>B79*C81</f>
        <v>48</v>
      </c>
      <c r="D82" s="4">
        <f>B79*D81</f>
        <v>39</v>
      </c>
      <c r="E82" s="4">
        <f>B79*E81</f>
        <v>43.199999999999996</v>
      </c>
      <c r="F82" s="4">
        <f>B79*F81</f>
        <v>0</v>
      </c>
      <c r="G82" s="4">
        <f>B79*G81</f>
        <v>0</v>
      </c>
      <c r="H82" s="4">
        <f>B79*H81</f>
        <v>0</v>
      </c>
      <c r="I82" s="4">
        <f>F79*I81</f>
        <v>0</v>
      </c>
      <c r="J82" s="4">
        <f>B79*J81</f>
        <v>0</v>
      </c>
      <c r="K82" s="4">
        <f>B79*K81</f>
        <v>0</v>
      </c>
      <c r="L82" s="4">
        <f>B79*L81</f>
        <v>0</v>
      </c>
      <c r="M82" s="4">
        <f>J79*M81</f>
        <v>0</v>
      </c>
      <c r="N82" s="4">
        <f>E82</f>
        <v>43.199999999999996</v>
      </c>
    </row>
    <row r="83" spans="1:14" s="1" customFormat="1" ht="28.5" customHeight="1">
      <c r="A83" s="3" t="s">
        <v>8</v>
      </c>
      <c r="B83" s="114" t="s">
        <v>43</v>
      </c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6"/>
      <c r="N83" s="2" t="s">
        <v>2</v>
      </c>
    </row>
    <row r="84" spans="1:14" s="1" customFormat="1" ht="15.75" customHeight="1">
      <c r="A84" s="3" t="s">
        <v>9</v>
      </c>
      <c r="B84" s="117">
        <v>66</v>
      </c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9"/>
      <c r="N84" s="2" t="s">
        <v>2</v>
      </c>
    </row>
    <row r="85" spans="1:14" s="1" customFormat="1" ht="15.75" customHeight="1">
      <c r="A85" s="3" t="s">
        <v>10</v>
      </c>
      <c r="B85" s="109" t="s">
        <v>35</v>
      </c>
      <c r="C85" s="110"/>
      <c r="D85" s="110"/>
      <c r="E85" s="111"/>
      <c r="F85" s="109"/>
      <c r="G85" s="110"/>
      <c r="H85" s="110"/>
      <c r="I85" s="111"/>
      <c r="J85" s="109"/>
      <c r="K85" s="110"/>
      <c r="L85" s="110"/>
      <c r="M85" s="111"/>
      <c r="N85" s="2" t="s">
        <v>2</v>
      </c>
    </row>
    <row r="86" spans="1:14" s="1" customFormat="1" ht="13.5" customHeight="1">
      <c r="A86" s="3" t="s">
        <v>11</v>
      </c>
      <c r="B86" s="4">
        <v>50</v>
      </c>
      <c r="C86" s="4">
        <v>45</v>
      </c>
      <c r="D86" s="4">
        <v>45</v>
      </c>
      <c r="E86" s="4">
        <v>47</v>
      </c>
      <c r="F86" s="4"/>
      <c r="G86" s="4"/>
      <c r="H86" s="4"/>
      <c r="I86" s="4">
        <f>SUM(F86:H86)/3</f>
        <v>0</v>
      </c>
      <c r="J86" s="4"/>
      <c r="K86" s="4"/>
      <c r="L86" s="4"/>
      <c r="M86" s="4">
        <f>SUM(J86:L86)/3</f>
        <v>0</v>
      </c>
      <c r="N86" s="4">
        <f>E86</f>
        <v>47</v>
      </c>
    </row>
    <row r="87" spans="1:14" s="1" customFormat="1" ht="13.5" customHeight="1">
      <c r="A87" s="5" t="s">
        <v>3</v>
      </c>
      <c r="B87" s="4">
        <f>B84*B86</f>
        <v>3300</v>
      </c>
      <c r="C87" s="4">
        <f>B84*C86</f>
        <v>2970</v>
      </c>
      <c r="D87" s="4">
        <f>B84*D86</f>
        <v>2970</v>
      </c>
      <c r="E87" s="4">
        <f>B84*E86</f>
        <v>3102</v>
      </c>
      <c r="F87" s="4">
        <f>B84*F86</f>
        <v>0</v>
      </c>
      <c r="G87" s="4">
        <f>B84*G86</f>
        <v>0</v>
      </c>
      <c r="H87" s="4">
        <f>B84*H86</f>
        <v>0</v>
      </c>
      <c r="I87" s="4">
        <f>F84*I86</f>
        <v>0</v>
      </c>
      <c r="J87" s="4">
        <f>B84*J86</f>
        <v>0</v>
      </c>
      <c r="K87" s="4">
        <f>B84*K86</f>
        <v>0</v>
      </c>
      <c r="L87" s="4">
        <f>B84*L86</f>
        <v>0</v>
      </c>
      <c r="M87" s="4">
        <f>J84*M86</f>
        <v>0</v>
      </c>
      <c r="N87" s="4">
        <f>E87</f>
        <v>3102</v>
      </c>
    </row>
    <row r="88" spans="1:14" s="1" customFormat="1" ht="28.5" customHeight="1">
      <c r="A88" s="3" t="s">
        <v>8</v>
      </c>
      <c r="B88" s="114" t="s">
        <v>57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6"/>
      <c r="N88" s="2" t="s">
        <v>2</v>
      </c>
    </row>
    <row r="89" spans="1:14" s="1" customFormat="1" ht="15.75" customHeight="1">
      <c r="A89" s="3" t="s">
        <v>9</v>
      </c>
      <c r="B89" s="117">
        <v>6</v>
      </c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9"/>
      <c r="N89" s="2" t="s">
        <v>2</v>
      </c>
    </row>
    <row r="90" spans="1:14" s="1" customFormat="1" ht="15.75" customHeight="1">
      <c r="A90" s="3" t="s">
        <v>10</v>
      </c>
      <c r="B90" s="123" t="s">
        <v>75</v>
      </c>
      <c r="C90" s="110"/>
      <c r="D90" s="110"/>
      <c r="E90" s="111"/>
      <c r="F90" s="109"/>
      <c r="G90" s="110"/>
      <c r="H90" s="110"/>
      <c r="I90" s="111"/>
      <c r="J90" s="109"/>
      <c r="K90" s="110"/>
      <c r="L90" s="110"/>
      <c r="M90" s="111"/>
      <c r="N90" s="2" t="s">
        <v>2</v>
      </c>
    </row>
    <row r="91" spans="1:14" s="1" customFormat="1" ht="16.5" customHeight="1">
      <c r="A91" s="3" t="s">
        <v>11</v>
      </c>
      <c r="B91" s="4">
        <v>100</v>
      </c>
      <c r="C91" s="10">
        <v>100</v>
      </c>
      <c r="D91" s="4">
        <v>90</v>
      </c>
      <c r="E91" s="4">
        <v>97</v>
      </c>
      <c r="F91" s="4"/>
      <c r="G91" s="4"/>
      <c r="H91" s="4"/>
      <c r="I91" s="4">
        <f>SUM(F91:H91)/3</f>
        <v>0</v>
      </c>
      <c r="J91" s="4"/>
      <c r="K91" s="4"/>
      <c r="L91" s="4"/>
      <c r="M91" s="4">
        <f>SUM(J91:L91)/3</f>
        <v>0</v>
      </c>
      <c r="N91" s="4">
        <f>E91</f>
        <v>97</v>
      </c>
    </row>
    <row r="92" spans="1:14" s="1" customFormat="1" ht="16.5" customHeight="1">
      <c r="A92" s="5" t="s">
        <v>3</v>
      </c>
      <c r="B92" s="4">
        <f>B89*B91</f>
        <v>600</v>
      </c>
      <c r="C92" s="4">
        <f>B89*C91</f>
        <v>600</v>
      </c>
      <c r="D92" s="4">
        <f>B89*D91</f>
        <v>540</v>
      </c>
      <c r="E92" s="4">
        <f>B89*E91</f>
        <v>582</v>
      </c>
      <c r="F92" s="4">
        <f>B89*F91</f>
        <v>0</v>
      </c>
      <c r="G92" s="4">
        <f>B89*G91</f>
        <v>0</v>
      </c>
      <c r="H92" s="4">
        <f>B89*H91</f>
        <v>0</v>
      </c>
      <c r="I92" s="4">
        <f>F89*I91</f>
        <v>0</v>
      </c>
      <c r="J92" s="4">
        <f>B89*J91</f>
        <v>0</v>
      </c>
      <c r="K92" s="4">
        <f>B89*K91</f>
        <v>0</v>
      </c>
      <c r="L92" s="4">
        <f>B89*L91</f>
        <v>0</v>
      </c>
      <c r="M92" s="4">
        <f>J89*M91</f>
        <v>0</v>
      </c>
      <c r="N92" s="4">
        <f>E92</f>
        <v>582</v>
      </c>
    </row>
    <row r="93" spans="1:14" s="1" customFormat="1" ht="25.5" customHeight="1">
      <c r="A93" s="3" t="s">
        <v>8</v>
      </c>
      <c r="B93" s="114" t="s">
        <v>33</v>
      </c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6"/>
      <c r="N93" s="2" t="s">
        <v>2</v>
      </c>
    </row>
    <row r="94" spans="1:14" s="1" customFormat="1" ht="16.5" customHeight="1">
      <c r="A94" s="3" t="s">
        <v>9</v>
      </c>
      <c r="B94" s="117">
        <v>9</v>
      </c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9"/>
      <c r="N94" s="2" t="s">
        <v>2</v>
      </c>
    </row>
    <row r="95" spans="1:14" s="1" customFormat="1" ht="16.5" customHeight="1">
      <c r="A95" s="3" t="s">
        <v>10</v>
      </c>
      <c r="B95" s="123" t="s">
        <v>75</v>
      </c>
      <c r="C95" s="110"/>
      <c r="D95" s="110"/>
      <c r="E95" s="111"/>
      <c r="F95" s="109"/>
      <c r="G95" s="110"/>
      <c r="H95" s="110"/>
      <c r="I95" s="111"/>
      <c r="J95" s="109"/>
      <c r="K95" s="110"/>
      <c r="L95" s="110"/>
      <c r="M95" s="111"/>
      <c r="N95" s="2" t="s">
        <v>2</v>
      </c>
    </row>
    <row r="96" spans="1:14" s="1" customFormat="1" ht="14.25" customHeight="1">
      <c r="A96" s="3" t="s">
        <v>11</v>
      </c>
      <c r="B96" s="4">
        <v>90</v>
      </c>
      <c r="C96" s="10">
        <v>80</v>
      </c>
      <c r="D96" s="4">
        <v>85</v>
      </c>
      <c r="E96" s="4">
        <v>85</v>
      </c>
      <c r="F96" s="4"/>
      <c r="G96" s="4"/>
      <c r="H96" s="4"/>
      <c r="I96" s="4">
        <f>SUM(F96:H96)/3</f>
        <v>0</v>
      </c>
      <c r="J96" s="4"/>
      <c r="K96" s="4"/>
      <c r="L96" s="4"/>
      <c r="M96" s="4">
        <f>SUM(J96:L96)/3</f>
        <v>0</v>
      </c>
      <c r="N96" s="4">
        <f>E96</f>
        <v>85</v>
      </c>
    </row>
    <row r="97" spans="1:14" s="1" customFormat="1" ht="14.25" customHeight="1">
      <c r="A97" s="5" t="s">
        <v>3</v>
      </c>
      <c r="B97" s="4">
        <f>B94*B96</f>
        <v>810</v>
      </c>
      <c r="C97" s="4">
        <f>B94*C96</f>
        <v>720</v>
      </c>
      <c r="D97" s="4">
        <f>B94*D96</f>
        <v>765</v>
      </c>
      <c r="E97" s="4">
        <f>B94*E96</f>
        <v>765</v>
      </c>
      <c r="F97" s="4">
        <f>B94*F96</f>
        <v>0</v>
      </c>
      <c r="G97" s="4">
        <f>B94*G96</f>
        <v>0</v>
      </c>
      <c r="H97" s="4">
        <f>B94*H96</f>
        <v>0</v>
      </c>
      <c r="I97" s="4">
        <f>F94*I96</f>
        <v>0</v>
      </c>
      <c r="J97" s="4">
        <f>B94*J96</f>
        <v>0</v>
      </c>
      <c r="K97" s="4">
        <f>B94*K96</f>
        <v>0</v>
      </c>
      <c r="L97" s="4">
        <f>B94*L96</f>
        <v>0</v>
      </c>
      <c r="M97" s="4">
        <f>J94*M96</f>
        <v>0</v>
      </c>
      <c r="N97" s="4">
        <f>E97</f>
        <v>765</v>
      </c>
    </row>
    <row r="98" spans="1:14" s="1" customFormat="1" ht="24" customHeight="1">
      <c r="A98" s="3" t="s">
        <v>8</v>
      </c>
      <c r="B98" s="114" t="s">
        <v>56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6"/>
      <c r="N98" s="2" t="s">
        <v>2</v>
      </c>
    </row>
    <row r="99" spans="1:14" s="1" customFormat="1" ht="15" customHeight="1">
      <c r="A99" s="3" t="s">
        <v>9</v>
      </c>
      <c r="B99" s="117">
        <v>12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9"/>
      <c r="N99" s="2" t="s">
        <v>2</v>
      </c>
    </row>
    <row r="100" spans="1:14" s="1" customFormat="1" ht="15" customHeight="1">
      <c r="A100" s="3" t="s">
        <v>10</v>
      </c>
      <c r="B100" s="123" t="s">
        <v>75</v>
      </c>
      <c r="C100" s="110"/>
      <c r="D100" s="110"/>
      <c r="E100" s="111"/>
      <c r="F100" s="109"/>
      <c r="G100" s="110"/>
      <c r="H100" s="110"/>
      <c r="I100" s="111"/>
      <c r="J100" s="109"/>
      <c r="K100" s="110"/>
      <c r="L100" s="110"/>
      <c r="M100" s="111"/>
      <c r="N100" s="2" t="s">
        <v>2</v>
      </c>
    </row>
    <row r="101" spans="1:14" s="1" customFormat="1" ht="13.5" customHeight="1">
      <c r="A101" s="3" t="s">
        <v>11</v>
      </c>
      <c r="B101" s="4">
        <v>195</v>
      </c>
      <c r="C101" s="4">
        <v>195</v>
      </c>
      <c r="D101" s="4">
        <v>195</v>
      </c>
      <c r="E101" s="4">
        <v>195</v>
      </c>
      <c r="F101" s="4"/>
      <c r="G101" s="4"/>
      <c r="H101" s="4"/>
      <c r="I101" s="4">
        <f>SUM(F101:H101)/3</f>
        <v>0</v>
      </c>
      <c r="J101" s="4"/>
      <c r="K101" s="4"/>
      <c r="L101" s="4"/>
      <c r="M101" s="4">
        <f>SUM(J101:L101)/3</f>
        <v>0</v>
      </c>
      <c r="N101" s="4">
        <f>E101</f>
        <v>195</v>
      </c>
    </row>
    <row r="102" spans="1:14" s="1" customFormat="1" ht="13.5" customHeight="1">
      <c r="A102" s="5" t="s">
        <v>3</v>
      </c>
      <c r="B102" s="4">
        <f>B99*B101</f>
        <v>2340</v>
      </c>
      <c r="C102" s="4">
        <f>B99*C101</f>
        <v>2340</v>
      </c>
      <c r="D102" s="4">
        <f>B99*D101</f>
        <v>2340</v>
      </c>
      <c r="E102" s="4">
        <f>B99*E101</f>
        <v>2340</v>
      </c>
      <c r="F102" s="4">
        <f>B99*F101</f>
        <v>0</v>
      </c>
      <c r="G102" s="4">
        <f>B99*G101</f>
        <v>0</v>
      </c>
      <c r="H102" s="4">
        <f>B99*H101</f>
        <v>0</v>
      </c>
      <c r="I102" s="4">
        <f>F99*I101</f>
        <v>0</v>
      </c>
      <c r="J102" s="4">
        <f>B99*J101</f>
        <v>0</v>
      </c>
      <c r="K102" s="4">
        <f>B99*K101</f>
        <v>0</v>
      </c>
      <c r="L102" s="4">
        <f>B99*L101</f>
        <v>0</v>
      </c>
      <c r="M102" s="4">
        <f>J99*M101</f>
        <v>0</v>
      </c>
      <c r="N102" s="4">
        <f>E102</f>
        <v>2340</v>
      </c>
    </row>
    <row r="103" spans="1:14" s="1" customFormat="1" ht="41.25" customHeight="1">
      <c r="A103" s="3" t="s">
        <v>8</v>
      </c>
      <c r="B103" s="114" t="s">
        <v>55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6"/>
      <c r="N103" s="2" t="s">
        <v>2</v>
      </c>
    </row>
    <row r="104" spans="1:14" s="1" customFormat="1" ht="14.25" customHeight="1">
      <c r="A104" s="3" t="s">
        <v>9</v>
      </c>
      <c r="B104" s="117">
        <v>15</v>
      </c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9"/>
      <c r="N104" s="2" t="s">
        <v>2</v>
      </c>
    </row>
    <row r="105" spans="1:14" s="1" customFormat="1" ht="14.25" customHeight="1">
      <c r="A105" s="3" t="s">
        <v>10</v>
      </c>
      <c r="B105" s="123" t="s">
        <v>75</v>
      </c>
      <c r="C105" s="110"/>
      <c r="D105" s="110"/>
      <c r="E105" s="111"/>
      <c r="F105" s="109"/>
      <c r="G105" s="110"/>
      <c r="H105" s="110"/>
      <c r="I105" s="111"/>
      <c r="J105" s="109"/>
      <c r="K105" s="110"/>
      <c r="L105" s="110"/>
      <c r="M105" s="111"/>
      <c r="N105" s="2" t="s">
        <v>2</v>
      </c>
    </row>
    <row r="106" spans="1:14" s="1" customFormat="1" ht="15.75" customHeight="1">
      <c r="A106" s="3" t="s">
        <v>11</v>
      </c>
      <c r="B106" s="4">
        <v>130</v>
      </c>
      <c r="C106" s="4">
        <v>130</v>
      </c>
      <c r="D106" s="4">
        <v>120</v>
      </c>
      <c r="E106" s="4">
        <v>127</v>
      </c>
      <c r="F106" s="4"/>
      <c r="G106" s="4"/>
      <c r="H106" s="4"/>
      <c r="I106" s="4">
        <f>SUM(F106:H106)/3</f>
        <v>0</v>
      </c>
      <c r="J106" s="4"/>
      <c r="K106" s="4"/>
      <c r="L106" s="4"/>
      <c r="M106" s="4">
        <f>SUM(J106:L106)/3</f>
        <v>0</v>
      </c>
      <c r="N106" s="4">
        <f>E106</f>
        <v>127</v>
      </c>
    </row>
    <row r="107" spans="1:14" s="1" customFormat="1" ht="15.75" customHeight="1">
      <c r="A107" s="5" t="s">
        <v>3</v>
      </c>
      <c r="B107" s="4">
        <f>B104*B106</f>
        <v>1950</v>
      </c>
      <c r="C107" s="4">
        <f>B104*C106</f>
        <v>1950</v>
      </c>
      <c r="D107" s="4">
        <f>B104*D106</f>
        <v>1800</v>
      </c>
      <c r="E107" s="4">
        <f>B104*E106</f>
        <v>1905</v>
      </c>
      <c r="F107" s="4">
        <f>B104*F106</f>
        <v>0</v>
      </c>
      <c r="G107" s="4">
        <f>B104*G106</f>
        <v>0</v>
      </c>
      <c r="H107" s="4">
        <f>B104*H106</f>
        <v>0</v>
      </c>
      <c r="I107" s="4">
        <f>F104*I106</f>
        <v>0</v>
      </c>
      <c r="J107" s="4">
        <f>B104*J106</f>
        <v>0</v>
      </c>
      <c r="K107" s="4">
        <f>B104*K106</f>
        <v>0</v>
      </c>
      <c r="L107" s="4">
        <f>B104*L106</f>
        <v>0</v>
      </c>
      <c r="M107" s="4">
        <f>J104*M106</f>
        <v>0</v>
      </c>
      <c r="N107" s="4">
        <f>E107</f>
        <v>1905</v>
      </c>
    </row>
    <row r="108" spans="1:14" s="1" customFormat="1" ht="13.5" customHeight="1">
      <c r="A108" s="3" t="s">
        <v>8</v>
      </c>
      <c r="B108" s="114" t="s">
        <v>68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6"/>
      <c r="N108" s="4"/>
    </row>
    <row r="109" spans="1:14" s="1" customFormat="1" ht="15.75" customHeight="1">
      <c r="A109" s="3" t="s">
        <v>9</v>
      </c>
      <c r="B109" s="136">
        <v>0.9</v>
      </c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8"/>
      <c r="N109" s="4"/>
    </row>
    <row r="110" spans="1:14" s="1" customFormat="1" ht="15.75" customHeight="1">
      <c r="A110" s="3" t="s">
        <v>10</v>
      </c>
      <c r="B110" s="139" t="s">
        <v>76</v>
      </c>
      <c r="C110" s="140"/>
      <c r="D110" s="140"/>
      <c r="E110" s="141"/>
      <c r="F110" s="15"/>
      <c r="G110" s="15"/>
      <c r="H110" s="15"/>
      <c r="I110" s="15"/>
      <c r="J110" s="15"/>
      <c r="K110" s="15"/>
      <c r="L110" s="15"/>
      <c r="M110" s="16"/>
      <c r="N110" s="4"/>
    </row>
    <row r="111" spans="1:14" s="1" customFormat="1" ht="15.75" customHeight="1">
      <c r="A111" s="3" t="s">
        <v>11</v>
      </c>
      <c r="B111" s="4">
        <v>75</v>
      </c>
      <c r="C111" s="4">
        <v>70</v>
      </c>
      <c r="D111" s="4">
        <v>70</v>
      </c>
      <c r="E111" s="4">
        <v>72</v>
      </c>
      <c r="F111" s="15"/>
      <c r="G111" s="15"/>
      <c r="H111" s="15"/>
      <c r="I111" s="15"/>
      <c r="J111" s="15"/>
      <c r="K111" s="15"/>
      <c r="L111" s="15"/>
      <c r="M111" s="16"/>
      <c r="N111" s="4">
        <f>E111</f>
        <v>72</v>
      </c>
    </row>
    <row r="112" spans="1:14" s="1" customFormat="1" ht="15.75" customHeight="1">
      <c r="A112" s="5" t="s">
        <v>3</v>
      </c>
      <c r="B112" s="4">
        <f>B109*B111</f>
        <v>67.5</v>
      </c>
      <c r="C112" s="4">
        <f>B109*C111</f>
        <v>63</v>
      </c>
      <c r="D112" s="4">
        <f>B109*D111</f>
        <v>63</v>
      </c>
      <c r="E112" s="4">
        <f>B109*E111</f>
        <v>64.8</v>
      </c>
      <c r="F112" s="15"/>
      <c r="G112" s="15"/>
      <c r="H112" s="15"/>
      <c r="I112" s="15"/>
      <c r="J112" s="15"/>
      <c r="K112" s="15"/>
      <c r="L112" s="15"/>
      <c r="M112" s="16"/>
      <c r="N112" s="4">
        <f>E112</f>
        <v>64.8</v>
      </c>
    </row>
    <row r="113" spans="1:14" s="1" customFormat="1" ht="28.5" customHeight="1">
      <c r="A113" s="3" t="s">
        <v>8</v>
      </c>
      <c r="B113" s="114" t="s">
        <v>54</v>
      </c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6"/>
      <c r="N113" s="2" t="s">
        <v>2</v>
      </c>
    </row>
    <row r="114" spans="1:14" s="1" customFormat="1" ht="16.5" customHeight="1">
      <c r="A114" s="3" t="s">
        <v>9</v>
      </c>
      <c r="B114" s="117">
        <v>30</v>
      </c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9"/>
      <c r="N114" s="2" t="s">
        <v>2</v>
      </c>
    </row>
    <row r="115" spans="1:14" s="1" customFormat="1" ht="15.75" customHeight="1">
      <c r="A115" s="3" t="s">
        <v>10</v>
      </c>
      <c r="B115" s="123" t="s">
        <v>75</v>
      </c>
      <c r="C115" s="110"/>
      <c r="D115" s="110"/>
      <c r="E115" s="111"/>
      <c r="F115" s="109"/>
      <c r="G115" s="110"/>
      <c r="H115" s="110"/>
      <c r="I115" s="111"/>
      <c r="J115" s="109"/>
      <c r="K115" s="110"/>
      <c r="L115" s="110"/>
      <c r="M115" s="111"/>
      <c r="N115" s="2" t="s">
        <v>2</v>
      </c>
    </row>
    <row r="116" spans="1:14" s="1" customFormat="1" ht="14.25" customHeight="1">
      <c r="A116" s="3" t="s">
        <v>11</v>
      </c>
      <c r="B116" s="4">
        <v>95</v>
      </c>
      <c r="C116" s="10">
        <v>95</v>
      </c>
      <c r="D116" s="4">
        <v>90</v>
      </c>
      <c r="E116" s="4">
        <v>93</v>
      </c>
      <c r="F116" s="4"/>
      <c r="G116" s="4"/>
      <c r="H116" s="4"/>
      <c r="I116" s="4">
        <f>SUM(F116:H116)/3</f>
        <v>0</v>
      </c>
      <c r="J116" s="4"/>
      <c r="K116" s="4"/>
      <c r="L116" s="4"/>
      <c r="M116" s="4">
        <f>SUM(J116:L116)/3</f>
        <v>0</v>
      </c>
      <c r="N116" s="4">
        <f>E116</f>
        <v>93</v>
      </c>
    </row>
    <row r="117" spans="1:14" s="1" customFormat="1" ht="14.25" customHeight="1">
      <c r="A117" s="5" t="s">
        <v>3</v>
      </c>
      <c r="B117" s="4">
        <f>B114*B116</f>
        <v>2850</v>
      </c>
      <c r="C117" s="4">
        <f>B114*C116</f>
        <v>2850</v>
      </c>
      <c r="D117" s="4">
        <f>B114*D116</f>
        <v>2700</v>
      </c>
      <c r="E117" s="4">
        <f>B114*E116</f>
        <v>2790</v>
      </c>
      <c r="F117" s="4">
        <f>B114*F116</f>
        <v>0</v>
      </c>
      <c r="G117" s="4">
        <f>B114*G116</f>
        <v>0</v>
      </c>
      <c r="H117" s="4">
        <f>B114*H116</f>
        <v>0</v>
      </c>
      <c r="I117" s="4">
        <f>F114*I116</f>
        <v>0</v>
      </c>
      <c r="J117" s="4">
        <f>B114*J116</f>
        <v>0</v>
      </c>
      <c r="K117" s="4">
        <f>B114*K116</f>
        <v>0</v>
      </c>
      <c r="L117" s="4">
        <f>B114*L116</f>
        <v>0</v>
      </c>
      <c r="M117" s="4">
        <f>J114*M116</f>
        <v>0</v>
      </c>
      <c r="N117" s="4">
        <f>E117</f>
        <v>2790</v>
      </c>
    </row>
    <row r="118" spans="1:14" s="1" customFormat="1" ht="14.25" customHeight="1">
      <c r="A118" s="3" t="s">
        <v>8</v>
      </c>
      <c r="B118" s="114" t="s">
        <v>69</v>
      </c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6"/>
      <c r="N118" s="4"/>
    </row>
    <row r="119" spans="1:14" s="1" customFormat="1" ht="14.25" customHeight="1">
      <c r="A119" s="3" t="s">
        <v>9</v>
      </c>
      <c r="B119" s="117">
        <v>12</v>
      </c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9"/>
      <c r="N119" s="4"/>
    </row>
    <row r="120" spans="1:14" s="1" customFormat="1" ht="14.25" customHeight="1">
      <c r="A120" s="3" t="s">
        <v>10</v>
      </c>
      <c r="B120" s="117" t="s">
        <v>40</v>
      </c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9"/>
      <c r="N120" s="4"/>
    </row>
    <row r="121" spans="1:14" s="1" customFormat="1" ht="14.25" customHeight="1">
      <c r="A121" s="3" t="s">
        <v>11</v>
      </c>
      <c r="B121" s="4">
        <v>45</v>
      </c>
      <c r="C121" s="4">
        <v>45</v>
      </c>
      <c r="D121" s="4">
        <v>40</v>
      </c>
      <c r="E121" s="4">
        <f>SUM(B121:D121)/3</f>
        <v>43.333333333333336</v>
      </c>
      <c r="F121" s="15"/>
      <c r="G121" s="15"/>
      <c r="H121" s="15"/>
      <c r="I121" s="15"/>
      <c r="J121" s="15"/>
      <c r="K121" s="15"/>
      <c r="L121" s="15"/>
      <c r="M121" s="16"/>
      <c r="N121" s="4">
        <f>E121</f>
        <v>43.333333333333336</v>
      </c>
    </row>
    <row r="122" spans="1:14" s="1" customFormat="1" ht="14.25" customHeight="1">
      <c r="A122" s="5" t="s">
        <v>3</v>
      </c>
      <c r="B122" s="4">
        <f>B119*B121</f>
        <v>540</v>
      </c>
      <c r="C122" s="4">
        <f>B119*C121</f>
        <v>540</v>
      </c>
      <c r="D122" s="4">
        <f>B119*D121</f>
        <v>480</v>
      </c>
      <c r="E122" s="4">
        <f>B119*E121</f>
        <v>520</v>
      </c>
      <c r="F122" s="15"/>
      <c r="G122" s="15"/>
      <c r="H122" s="15"/>
      <c r="I122" s="15"/>
      <c r="J122" s="15"/>
      <c r="K122" s="15"/>
      <c r="L122" s="15"/>
      <c r="M122" s="16"/>
      <c r="N122" s="4">
        <f>E122</f>
        <v>520</v>
      </c>
    </row>
    <row r="123" spans="1:14" s="1" customFormat="1" ht="27" customHeight="1">
      <c r="A123" s="18" t="s">
        <v>59</v>
      </c>
      <c r="B123" s="114" t="s">
        <v>53</v>
      </c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6"/>
      <c r="N123" s="2" t="s">
        <v>2</v>
      </c>
    </row>
    <row r="124" spans="1:14" s="1" customFormat="1" ht="15" customHeight="1">
      <c r="A124" s="3" t="s">
        <v>9</v>
      </c>
      <c r="B124" s="117">
        <v>6</v>
      </c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9"/>
      <c r="N124" s="2" t="s">
        <v>2</v>
      </c>
    </row>
    <row r="125" spans="1:14" s="1" customFormat="1" ht="15" customHeight="1">
      <c r="A125" s="3" t="s">
        <v>10</v>
      </c>
      <c r="B125" s="123" t="s">
        <v>78</v>
      </c>
      <c r="C125" s="110"/>
      <c r="D125" s="110"/>
      <c r="E125" s="111"/>
      <c r="F125" s="109"/>
      <c r="G125" s="110"/>
      <c r="H125" s="110"/>
      <c r="I125" s="111"/>
      <c r="J125" s="109"/>
      <c r="K125" s="110"/>
      <c r="L125" s="110"/>
      <c r="M125" s="111"/>
      <c r="N125" s="2" t="s">
        <v>2</v>
      </c>
    </row>
    <row r="126" spans="1:14" s="1" customFormat="1" ht="15.75" customHeight="1">
      <c r="A126" s="3" t="s">
        <v>11</v>
      </c>
      <c r="B126" s="4">
        <v>160</v>
      </c>
      <c r="C126" s="4">
        <v>145</v>
      </c>
      <c r="D126" s="4">
        <v>135</v>
      </c>
      <c r="E126" s="4">
        <v>147</v>
      </c>
      <c r="F126" s="4"/>
      <c r="G126" s="4"/>
      <c r="H126" s="4"/>
      <c r="I126" s="4">
        <f>SUM(F126:H126)/3</f>
        <v>0</v>
      </c>
      <c r="J126" s="4"/>
      <c r="K126" s="4"/>
      <c r="L126" s="4"/>
      <c r="M126" s="4">
        <f>SUM(J126:L126)/3</f>
        <v>0</v>
      </c>
      <c r="N126" s="4">
        <f>E126</f>
        <v>147</v>
      </c>
    </row>
    <row r="127" spans="1:14" s="1" customFormat="1" ht="15.75" customHeight="1">
      <c r="A127" s="5" t="s">
        <v>3</v>
      </c>
      <c r="B127" s="4">
        <f>B124*B126</f>
        <v>960</v>
      </c>
      <c r="C127" s="4">
        <f>C124*C126</f>
        <v>0</v>
      </c>
      <c r="D127" s="4">
        <f>B124*D126</f>
        <v>810</v>
      </c>
      <c r="E127" s="4">
        <f>B124*E126</f>
        <v>882</v>
      </c>
      <c r="F127" s="4">
        <f>B124*F126</f>
        <v>0</v>
      </c>
      <c r="G127" s="4">
        <f>B124*G126</f>
        <v>0</v>
      </c>
      <c r="H127" s="4">
        <f>B124*H126</f>
        <v>0</v>
      </c>
      <c r="I127" s="4">
        <f>F124*I126</f>
        <v>0</v>
      </c>
      <c r="J127" s="4">
        <f>B124*J126</f>
        <v>0</v>
      </c>
      <c r="K127" s="4">
        <f>B124*K126</f>
        <v>0</v>
      </c>
      <c r="L127" s="4">
        <f>B124*L126</f>
        <v>0</v>
      </c>
      <c r="M127" s="4">
        <f>J124*M126</f>
        <v>0</v>
      </c>
      <c r="N127" s="4">
        <f>E127</f>
        <v>882</v>
      </c>
    </row>
    <row r="128" spans="1:14" s="1" customFormat="1" ht="15.75" customHeight="1">
      <c r="A128" s="3" t="s">
        <v>8</v>
      </c>
      <c r="B128" s="114" t="s">
        <v>64</v>
      </c>
      <c r="C128" s="115"/>
      <c r="D128" s="115"/>
      <c r="E128" s="116"/>
      <c r="F128" s="15"/>
      <c r="G128" s="15"/>
      <c r="H128" s="15"/>
      <c r="I128" s="15"/>
      <c r="J128" s="15"/>
      <c r="K128" s="15"/>
      <c r="L128" s="15"/>
      <c r="M128" s="16"/>
      <c r="N128" s="4"/>
    </row>
    <row r="129" spans="1:14" s="1" customFormat="1" ht="15.75" customHeight="1">
      <c r="A129" s="3" t="s">
        <v>9</v>
      </c>
      <c r="B129" s="136">
        <v>1.8</v>
      </c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8"/>
      <c r="N129" s="4"/>
    </row>
    <row r="130" spans="1:14" s="1" customFormat="1" ht="15.75" customHeight="1">
      <c r="A130" s="3" t="s">
        <v>10</v>
      </c>
      <c r="B130" s="109" t="s">
        <v>40</v>
      </c>
      <c r="C130" s="110"/>
      <c r="D130" s="110"/>
      <c r="E130" s="111"/>
      <c r="F130" s="15"/>
      <c r="G130" s="15"/>
      <c r="H130" s="15"/>
      <c r="I130" s="15"/>
      <c r="J130" s="15"/>
      <c r="K130" s="15"/>
      <c r="L130" s="15"/>
      <c r="M130" s="16"/>
      <c r="N130" s="4"/>
    </row>
    <row r="131" spans="1:14" s="1" customFormat="1" ht="15.75" customHeight="1">
      <c r="A131" s="3" t="s">
        <v>11</v>
      </c>
      <c r="B131" s="4">
        <v>55</v>
      </c>
      <c r="C131" s="4">
        <v>45</v>
      </c>
      <c r="D131" s="4">
        <v>50</v>
      </c>
      <c r="E131" s="4">
        <v>50</v>
      </c>
      <c r="F131" s="15"/>
      <c r="G131" s="15"/>
      <c r="H131" s="15"/>
      <c r="I131" s="15"/>
      <c r="J131" s="15"/>
      <c r="K131" s="15"/>
      <c r="L131" s="15"/>
      <c r="M131" s="16"/>
      <c r="N131" s="4">
        <f>E131</f>
        <v>50</v>
      </c>
    </row>
    <row r="132" spans="1:14" s="1" customFormat="1" ht="15.75" customHeight="1">
      <c r="A132" s="5" t="s">
        <v>3</v>
      </c>
      <c r="B132" s="4">
        <f>B129*B131</f>
        <v>99</v>
      </c>
      <c r="C132" s="4">
        <f>C129*C131</f>
        <v>0</v>
      </c>
      <c r="D132" s="4">
        <f>B129*D131</f>
        <v>90</v>
      </c>
      <c r="E132" s="4">
        <f>B129*E131</f>
        <v>90</v>
      </c>
      <c r="F132" s="15"/>
      <c r="G132" s="15"/>
      <c r="H132" s="15"/>
      <c r="I132" s="15"/>
      <c r="J132" s="15"/>
      <c r="K132" s="15"/>
      <c r="L132" s="15"/>
      <c r="M132" s="16"/>
      <c r="N132" s="4">
        <f>E132</f>
        <v>90</v>
      </c>
    </row>
    <row r="133" spans="1:14" s="1" customFormat="1" ht="28.5" customHeight="1">
      <c r="A133" s="3" t="s">
        <v>8</v>
      </c>
      <c r="B133" s="114" t="s">
        <v>65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6"/>
      <c r="N133" s="2" t="s">
        <v>2</v>
      </c>
    </row>
    <row r="134" spans="1:14" s="1" customFormat="1" ht="15" customHeight="1">
      <c r="A134" s="3" t="s">
        <v>9</v>
      </c>
      <c r="B134" s="117">
        <v>48</v>
      </c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9"/>
      <c r="N134" s="2" t="s">
        <v>2</v>
      </c>
    </row>
    <row r="135" spans="1:14" s="1" customFormat="1" ht="15" customHeight="1">
      <c r="A135" s="3" t="s">
        <v>10</v>
      </c>
      <c r="B135" s="123" t="s">
        <v>39</v>
      </c>
      <c r="C135" s="110"/>
      <c r="D135" s="110"/>
      <c r="E135" s="111"/>
      <c r="F135" s="109"/>
      <c r="G135" s="110"/>
      <c r="H135" s="110"/>
      <c r="I135" s="111"/>
      <c r="J135" s="109"/>
      <c r="K135" s="110"/>
      <c r="L135" s="110"/>
      <c r="M135" s="111"/>
      <c r="N135" s="2" t="s">
        <v>2</v>
      </c>
    </row>
    <row r="136" spans="1:14" s="1" customFormat="1" ht="15.75" customHeight="1">
      <c r="A136" s="3" t="s">
        <v>11</v>
      </c>
      <c r="B136" s="4">
        <v>300</v>
      </c>
      <c r="C136" s="4">
        <v>300</v>
      </c>
      <c r="D136" s="4">
        <v>290</v>
      </c>
      <c r="E136" s="4">
        <v>297</v>
      </c>
      <c r="F136" s="4"/>
      <c r="G136" s="4"/>
      <c r="H136" s="4"/>
      <c r="I136" s="4">
        <f>SUM(F136:H136)/3</f>
        <v>0</v>
      </c>
      <c r="J136" s="4"/>
      <c r="K136" s="4"/>
      <c r="L136" s="4"/>
      <c r="M136" s="4">
        <f>SUM(J136:L136)/3</f>
        <v>0</v>
      </c>
      <c r="N136" s="4">
        <f>E136</f>
        <v>297</v>
      </c>
    </row>
    <row r="137" spans="1:14" s="1" customFormat="1" ht="15.75" customHeight="1">
      <c r="A137" s="5" t="s">
        <v>3</v>
      </c>
      <c r="B137" s="4">
        <f>B134*B136</f>
        <v>14400</v>
      </c>
      <c r="C137" s="4">
        <f>B134*C136</f>
        <v>14400</v>
      </c>
      <c r="D137" s="4">
        <f>B134*D136</f>
        <v>13920</v>
      </c>
      <c r="E137" s="4">
        <f>B134*E136</f>
        <v>14256</v>
      </c>
      <c r="F137" s="4">
        <f>B134*F136</f>
        <v>0</v>
      </c>
      <c r="G137" s="4">
        <f>B134*G136</f>
        <v>0</v>
      </c>
      <c r="H137" s="4">
        <f>B134*H136</f>
        <v>0</v>
      </c>
      <c r="I137" s="4">
        <f>F134*I136</f>
        <v>0</v>
      </c>
      <c r="J137" s="4">
        <f>B134*J136</f>
        <v>0</v>
      </c>
      <c r="K137" s="4">
        <f>B134*K136</f>
        <v>0</v>
      </c>
      <c r="L137" s="4">
        <f>B134*L136</f>
        <v>0</v>
      </c>
      <c r="M137" s="4">
        <f>J134*M136</f>
        <v>0</v>
      </c>
      <c r="N137" s="4">
        <f aca="true" t="shared" si="0" ref="N137:N145">E137</f>
        <v>14256</v>
      </c>
    </row>
    <row r="138" spans="1:14" s="1" customFormat="1" ht="28.5" customHeight="1" hidden="1">
      <c r="A138" s="3" t="s">
        <v>8</v>
      </c>
      <c r="B138" s="109" t="s">
        <v>25</v>
      </c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1"/>
      <c r="N138" s="4">
        <f t="shared" si="0"/>
        <v>0</v>
      </c>
    </row>
    <row r="139" spans="1:14" s="1" customFormat="1" ht="15" customHeight="1" hidden="1">
      <c r="A139" s="3" t="s">
        <v>9</v>
      </c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9"/>
      <c r="N139" s="4">
        <f t="shared" si="0"/>
        <v>0</v>
      </c>
    </row>
    <row r="140" spans="1:14" s="1" customFormat="1" ht="15" customHeight="1" hidden="1">
      <c r="A140" s="3" t="s">
        <v>10</v>
      </c>
      <c r="B140" s="109"/>
      <c r="C140" s="110"/>
      <c r="D140" s="110"/>
      <c r="E140" s="111"/>
      <c r="F140" s="109"/>
      <c r="G140" s="110"/>
      <c r="H140" s="110"/>
      <c r="I140" s="111"/>
      <c r="J140" s="109"/>
      <c r="K140" s="110"/>
      <c r="L140" s="110"/>
      <c r="M140" s="111"/>
      <c r="N140" s="4">
        <f t="shared" si="0"/>
        <v>0</v>
      </c>
    </row>
    <row r="141" spans="1:14" s="1" customFormat="1" ht="15.75" customHeight="1" hidden="1">
      <c r="A141" s="3" t="s">
        <v>11</v>
      </c>
      <c r="B141" s="4"/>
      <c r="C141" s="4"/>
      <c r="D141" s="4"/>
      <c r="E141" s="4">
        <f>SUM(B141:D141)/3</f>
        <v>0</v>
      </c>
      <c r="F141" s="4"/>
      <c r="G141" s="4"/>
      <c r="H141" s="4"/>
      <c r="I141" s="4">
        <f>SUM(F141:H141)/3</f>
        <v>0</v>
      </c>
      <c r="J141" s="4"/>
      <c r="K141" s="4"/>
      <c r="L141" s="4"/>
      <c r="M141" s="4">
        <f>SUM(J141:L141)/3</f>
        <v>0</v>
      </c>
      <c r="N141" s="4">
        <f t="shared" si="0"/>
        <v>0</v>
      </c>
    </row>
    <row r="142" spans="1:14" s="1" customFormat="1" ht="15.75" customHeight="1" hidden="1">
      <c r="A142" s="5" t="s">
        <v>3</v>
      </c>
      <c r="B142" s="4">
        <f>B139*B141</f>
        <v>0</v>
      </c>
      <c r="C142" s="4">
        <f>B139*C141</f>
        <v>0</v>
      </c>
      <c r="D142" s="4">
        <f>B139*D141</f>
        <v>0</v>
      </c>
      <c r="E142" s="4">
        <f>B139*E141</f>
        <v>0</v>
      </c>
      <c r="F142" s="4">
        <f>B139*F141</f>
        <v>0</v>
      </c>
      <c r="G142" s="4">
        <f>B139*G141</f>
        <v>0</v>
      </c>
      <c r="H142" s="4">
        <f>B139*H141</f>
        <v>0</v>
      </c>
      <c r="I142" s="4">
        <f>F139*I141</f>
        <v>0</v>
      </c>
      <c r="J142" s="4">
        <f>B139*J141</f>
        <v>0</v>
      </c>
      <c r="K142" s="4">
        <f>B139*K141</f>
        <v>0</v>
      </c>
      <c r="L142" s="4">
        <f>B139*L141</f>
        <v>0</v>
      </c>
      <c r="M142" s="4">
        <f>J139*M141</f>
        <v>0</v>
      </c>
      <c r="N142" s="4">
        <f t="shared" si="0"/>
        <v>0</v>
      </c>
    </row>
    <row r="143" spans="1:14" s="1" customFormat="1" ht="15.75" customHeight="1">
      <c r="A143" s="5" t="s">
        <v>8</v>
      </c>
      <c r="B143" s="114" t="s">
        <v>67</v>
      </c>
      <c r="C143" s="115"/>
      <c r="D143" s="115"/>
      <c r="E143" s="116"/>
      <c r="F143" s="15"/>
      <c r="G143" s="15"/>
      <c r="H143" s="15"/>
      <c r="I143" s="15"/>
      <c r="J143" s="15"/>
      <c r="K143" s="15"/>
      <c r="L143" s="15"/>
      <c r="M143" s="16"/>
      <c r="N143" s="4">
        <f t="shared" si="0"/>
        <v>0</v>
      </c>
    </row>
    <row r="144" spans="1:14" s="1" customFormat="1" ht="15.75" customHeight="1">
      <c r="A144" s="5" t="s">
        <v>9</v>
      </c>
      <c r="B144" s="117">
        <v>9</v>
      </c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9"/>
      <c r="N144" s="4">
        <f t="shared" si="0"/>
        <v>0</v>
      </c>
    </row>
    <row r="145" spans="1:14" s="1" customFormat="1" ht="15.75" customHeight="1">
      <c r="A145" s="17" t="s">
        <v>10</v>
      </c>
      <c r="B145" s="139" t="s">
        <v>71</v>
      </c>
      <c r="C145" s="140"/>
      <c r="D145" s="140"/>
      <c r="E145" s="141"/>
      <c r="F145" s="15"/>
      <c r="G145" s="15"/>
      <c r="H145" s="15"/>
      <c r="I145" s="15"/>
      <c r="J145" s="15"/>
      <c r="K145" s="15"/>
      <c r="L145" s="15"/>
      <c r="M145" s="16"/>
      <c r="N145" s="4">
        <f t="shared" si="0"/>
        <v>0</v>
      </c>
    </row>
    <row r="146" spans="1:14" s="1" customFormat="1" ht="15.75" customHeight="1">
      <c r="A146" s="17" t="s">
        <v>11</v>
      </c>
      <c r="B146" s="4">
        <v>180</v>
      </c>
      <c r="C146" s="4">
        <v>175</v>
      </c>
      <c r="D146" s="4">
        <v>175</v>
      </c>
      <c r="E146" s="4">
        <v>177</v>
      </c>
      <c r="F146" s="15"/>
      <c r="G146" s="15"/>
      <c r="H146" s="15"/>
      <c r="I146" s="15"/>
      <c r="J146" s="15"/>
      <c r="K146" s="15"/>
      <c r="L146" s="15"/>
      <c r="M146" s="16"/>
      <c r="N146" s="4">
        <f>E146</f>
        <v>177</v>
      </c>
    </row>
    <row r="147" spans="1:14" s="1" customFormat="1" ht="15.75" customHeight="1">
      <c r="A147" s="17" t="s">
        <v>3</v>
      </c>
      <c r="B147" s="4">
        <v>1350</v>
      </c>
      <c r="C147" s="4">
        <v>1305</v>
      </c>
      <c r="D147" s="4">
        <v>1215</v>
      </c>
      <c r="E147" s="4">
        <v>1287</v>
      </c>
      <c r="F147" s="15"/>
      <c r="G147" s="15"/>
      <c r="H147" s="15"/>
      <c r="I147" s="15"/>
      <c r="J147" s="15"/>
      <c r="K147" s="15"/>
      <c r="L147" s="15"/>
      <c r="M147" s="16"/>
      <c r="N147" s="4">
        <f>E147-1</f>
        <v>1286</v>
      </c>
    </row>
    <row r="148" spans="1:14" s="1" customFormat="1" ht="15.75" customHeight="1">
      <c r="A148" s="3" t="s">
        <v>8</v>
      </c>
      <c r="B148" s="114" t="s">
        <v>66</v>
      </c>
      <c r="C148" s="115"/>
      <c r="D148" s="115"/>
      <c r="E148" s="116"/>
      <c r="F148" s="15"/>
      <c r="G148" s="15"/>
      <c r="H148" s="15"/>
      <c r="I148" s="15"/>
      <c r="J148" s="15"/>
      <c r="K148" s="15"/>
      <c r="L148" s="15"/>
      <c r="M148" s="16"/>
      <c r="N148" s="4"/>
    </row>
    <row r="149" spans="1:14" s="1" customFormat="1" ht="13.5" customHeight="1">
      <c r="A149" s="3" t="s">
        <v>9</v>
      </c>
      <c r="B149" s="117">
        <v>6</v>
      </c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9"/>
      <c r="N149" s="4"/>
    </row>
    <row r="150" spans="1:14" s="1" customFormat="1" ht="15.75" customHeight="1">
      <c r="A150" s="3" t="s">
        <v>10</v>
      </c>
      <c r="B150" s="123" t="s">
        <v>39</v>
      </c>
      <c r="C150" s="110"/>
      <c r="D150" s="110"/>
      <c r="E150" s="111"/>
      <c r="F150" s="15"/>
      <c r="G150" s="15"/>
      <c r="H150" s="15"/>
      <c r="I150" s="15"/>
      <c r="J150" s="15"/>
      <c r="K150" s="15"/>
      <c r="L150" s="15"/>
      <c r="M150" s="16"/>
      <c r="N150" s="4"/>
    </row>
    <row r="151" spans="1:14" s="1" customFormat="1" ht="15.75" customHeight="1">
      <c r="A151" s="3" t="s">
        <v>11</v>
      </c>
      <c r="B151" s="4">
        <v>158</v>
      </c>
      <c r="C151" s="4">
        <v>190</v>
      </c>
      <c r="D151" s="4">
        <v>180</v>
      </c>
      <c r="E151" s="4">
        <v>186</v>
      </c>
      <c r="F151" s="15"/>
      <c r="G151" s="15"/>
      <c r="H151" s="15"/>
      <c r="I151" s="15"/>
      <c r="J151" s="15"/>
      <c r="K151" s="15"/>
      <c r="L151" s="15"/>
      <c r="M151" s="16"/>
      <c r="N151" s="4">
        <f>E151</f>
        <v>186</v>
      </c>
    </row>
    <row r="152" spans="1:14" s="1" customFormat="1" ht="15.75" customHeight="1">
      <c r="A152" s="5" t="s">
        <v>3</v>
      </c>
      <c r="B152" s="4">
        <v>1080</v>
      </c>
      <c r="C152" s="4">
        <v>1050</v>
      </c>
      <c r="D152" s="4">
        <v>930</v>
      </c>
      <c r="E152" s="4">
        <v>1020</v>
      </c>
      <c r="F152" s="15"/>
      <c r="G152" s="15"/>
      <c r="H152" s="15"/>
      <c r="I152" s="15"/>
      <c r="J152" s="15"/>
      <c r="K152" s="15"/>
      <c r="L152" s="15"/>
      <c r="M152" s="16"/>
      <c r="N152" s="4">
        <f>E152</f>
        <v>1020</v>
      </c>
    </row>
    <row r="153" spans="1:14" s="1" customFormat="1" ht="28.5" customHeight="1">
      <c r="A153" s="3" t="s">
        <v>8</v>
      </c>
      <c r="B153" s="114" t="s">
        <v>77</v>
      </c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6"/>
      <c r="N153" s="2" t="s">
        <v>2</v>
      </c>
    </row>
    <row r="154" spans="1:14" s="1" customFormat="1" ht="11.25" customHeight="1">
      <c r="A154" s="3" t="s">
        <v>9</v>
      </c>
      <c r="B154" s="117">
        <v>15</v>
      </c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9"/>
      <c r="N154" s="2" t="s">
        <v>2</v>
      </c>
    </row>
    <row r="155" spans="1:14" s="1" customFormat="1" ht="15" customHeight="1">
      <c r="A155" s="3" t="s">
        <v>10</v>
      </c>
      <c r="B155" s="123" t="s">
        <v>60</v>
      </c>
      <c r="C155" s="110"/>
      <c r="D155" s="110"/>
      <c r="E155" s="111"/>
      <c r="F155" s="109"/>
      <c r="G155" s="110"/>
      <c r="H155" s="110"/>
      <c r="I155" s="111"/>
      <c r="J155" s="109"/>
      <c r="K155" s="110"/>
      <c r="L155" s="110"/>
      <c r="M155" s="111"/>
      <c r="N155" s="2" t="s">
        <v>2</v>
      </c>
    </row>
    <row r="156" spans="1:14" s="1" customFormat="1" ht="15.75" customHeight="1">
      <c r="A156" s="3" t="s">
        <v>11</v>
      </c>
      <c r="B156" s="4">
        <v>98</v>
      </c>
      <c r="C156" s="4">
        <v>100</v>
      </c>
      <c r="D156" s="4">
        <v>100</v>
      </c>
      <c r="E156" s="4">
        <v>106</v>
      </c>
      <c r="F156" s="4"/>
      <c r="G156" s="4"/>
      <c r="H156" s="4"/>
      <c r="I156" s="4">
        <f>SUM(F156:H156)/3</f>
        <v>0</v>
      </c>
      <c r="J156" s="4"/>
      <c r="K156" s="4"/>
      <c r="L156" s="4"/>
      <c r="M156" s="4">
        <f>SUM(J156:L156)/3</f>
        <v>0</v>
      </c>
      <c r="N156" s="4">
        <f>E156</f>
        <v>106</v>
      </c>
    </row>
    <row r="157" spans="1:14" s="1" customFormat="1" ht="15.75" customHeight="1">
      <c r="A157" s="5" t="s">
        <v>3</v>
      </c>
      <c r="B157" s="4">
        <f>B154*B156</f>
        <v>1470</v>
      </c>
      <c r="C157" s="4">
        <f>B154*C156</f>
        <v>1500</v>
      </c>
      <c r="D157" s="4">
        <v>100</v>
      </c>
      <c r="E157" s="4">
        <f>B154*E156</f>
        <v>1590</v>
      </c>
      <c r="F157" s="4">
        <f>B154*F156</f>
        <v>0</v>
      </c>
      <c r="G157" s="4">
        <f>B154*G156</f>
        <v>0</v>
      </c>
      <c r="H157" s="4">
        <f>B154*H156</f>
        <v>0</v>
      </c>
      <c r="I157" s="4">
        <f>F154*I156</f>
        <v>0</v>
      </c>
      <c r="J157" s="4">
        <f>B154*J156</f>
        <v>0</v>
      </c>
      <c r="K157" s="4">
        <f>B154*K156</f>
        <v>0</v>
      </c>
      <c r="L157" s="4">
        <f>B154*L156</f>
        <v>0</v>
      </c>
      <c r="M157" s="4">
        <f>J154*M156</f>
        <v>0</v>
      </c>
      <c r="N157" s="4">
        <f>E157</f>
        <v>1590</v>
      </c>
    </row>
    <row r="158" spans="1:14" s="1" customFormat="1" ht="28.5" customHeight="1">
      <c r="A158" s="3" t="s">
        <v>8</v>
      </c>
      <c r="B158" s="114" t="s">
        <v>34</v>
      </c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6"/>
      <c r="N158" s="2" t="s">
        <v>2</v>
      </c>
    </row>
    <row r="159" spans="1:14" s="1" customFormat="1" ht="15" customHeight="1">
      <c r="A159" s="3" t="s">
        <v>9</v>
      </c>
      <c r="B159" s="117">
        <v>42</v>
      </c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9"/>
      <c r="N159" s="2" t="s">
        <v>2</v>
      </c>
    </row>
    <row r="160" spans="1:14" s="1" customFormat="1" ht="15" customHeight="1">
      <c r="A160" s="3" t="s">
        <v>10</v>
      </c>
      <c r="B160" s="109" t="s">
        <v>39</v>
      </c>
      <c r="C160" s="110"/>
      <c r="D160" s="110"/>
      <c r="E160" s="111"/>
      <c r="F160" s="109"/>
      <c r="G160" s="110"/>
      <c r="H160" s="110"/>
      <c r="I160" s="111"/>
      <c r="J160" s="109"/>
      <c r="K160" s="110"/>
      <c r="L160" s="110"/>
      <c r="M160" s="111"/>
      <c r="N160" s="2" t="s">
        <v>2</v>
      </c>
    </row>
    <row r="161" spans="1:14" s="1" customFormat="1" ht="15.75" customHeight="1">
      <c r="A161" s="3" t="s">
        <v>11</v>
      </c>
      <c r="B161" s="4">
        <v>240</v>
      </c>
      <c r="C161" s="4">
        <v>270</v>
      </c>
      <c r="D161" s="4">
        <v>260</v>
      </c>
      <c r="E161" s="4">
        <v>263</v>
      </c>
      <c r="F161" s="4"/>
      <c r="G161" s="4"/>
      <c r="H161" s="4"/>
      <c r="I161" s="4">
        <f>SUM(F161:H161)/3</f>
        <v>0</v>
      </c>
      <c r="J161" s="4"/>
      <c r="K161" s="4"/>
      <c r="L161" s="4"/>
      <c r="M161" s="4">
        <f>SUM(J161:L161)/3</f>
        <v>0</v>
      </c>
      <c r="N161" s="4">
        <f>E161</f>
        <v>263</v>
      </c>
    </row>
    <row r="162" spans="1:14" s="1" customFormat="1" ht="15.75" customHeight="1">
      <c r="A162" s="5" t="s">
        <v>3</v>
      </c>
      <c r="B162" s="4">
        <f>B159*B161</f>
        <v>10080</v>
      </c>
      <c r="C162" s="4">
        <f>B159*C161</f>
        <v>11340</v>
      </c>
      <c r="D162" s="4">
        <f>B159*D161</f>
        <v>10920</v>
      </c>
      <c r="E162" s="4">
        <f>B159*E161</f>
        <v>11046</v>
      </c>
      <c r="F162" s="4">
        <f>B159*F161</f>
        <v>0</v>
      </c>
      <c r="G162" s="4">
        <f>B159*G161</f>
        <v>0</v>
      </c>
      <c r="H162" s="4">
        <f>B159*H161</f>
        <v>0</v>
      </c>
      <c r="I162" s="4">
        <f>F159*I161</f>
        <v>0</v>
      </c>
      <c r="J162" s="4">
        <f>B159*J161</f>
        <v>0</v>
      </c>
      <c r="K162" s="4">
        <f>B159*K161</f>
        <v>0</v>
      </c>
      <c r="L162" s="4">
        <f>B159*L161</f>
        <v>0</v>
      </c>
      <c r="M162" s="4">
        <f>J159*M161</f>
        <v>0</v>
      </c>
      <c r="N162" s="4">
        <f>E162</f>
        <v>11046</v>
      </c>
    </row>
    <row r="163" spans="1:14" s="1" customFormat="1" ht="12.75">
      <c r="A163" s="2" t="s">
        <v>14</v>
      </c>
      <c r="B163" s="4">
        <f>B12+B17+B22+B32+B37+B42+B47+B52+B57+B62+B67+B72+B77+B82+B87+B92+B97+B102+B107+B112+B117+B122+B127+B132+B137+B147+B152+B157+B162</f>
        <v>60533.25</v>
      </c>
      <c r="C163" s="4">
        <f>C12+C17+C22+C32+C37+C42+C47+C52+C57+C62+C67+C72+C77+C82+C87+C92+C97+C102+C107+C112+C117+C122+C127+C132+C137+C147+C152+C157+C162</f>
        <v>58989.270000000004</v>
      </c>
      <c r="D163" s="4">
        <f>D12+D17+D22+D32+D37+D42+D47+D52+D57+D62+D67+D72+D77+D82+D87+D92+D97+D102+D107+D112+D117+D122+D127+D132+D137+D147+D152+D157+D162</f>
        <v>56905.270000000004</v>
      </c>
      <c r="E163" s="4">
        <f>E12+E17+E22+E32+E37+E42+E47+E52+E57+E62+E67+E72+E77+E82+E87+E92+E97+E102+E107+E112+E117+E122+E127+E132+E137+E147+E152+E157+E162</f>
        <v>60000.062999999995</v>
      </c>
      <c r="F163" s="4">
        <f aca="true" t="shared" si="1" ref="F163:M163">F12+F37+F162</f>
        <v>0</v>
      </c>
      <c r="G163" s="4">
        <f t="shared" si="1"/>
        <v>0</v>
      </c>
      <c r="H163" s="4">
        <f t="shared" si="1"/>
        <v>0</v>
      </c>
      <c r="I163" s="4">
        <f t="shared" si="1"/>
        <v>0</v>
      </c>
      <c r="J163" s="4">
        <f t="shared" si="1"/>
        <v>0</v>
      </c>
      <c r="K163" s="4">
        <f t="shared" si="1"/>
        <v>0</v>
      </c>
      <c r="L163" s="4">
        <f t="shared" si="1"/>
        <v>0</v>
      </c>
      <c r="M163" s="4">
        <f t="shared" si="1"/>
        <v>0</v>
      </c>
      <c r="N163" s="4">
        <f>E163</f>
        <v>60000.062999999995</v>
      </c>
    </row>
    <row r="164" spans="1:14" s="1" customFormat="1" ht="13.5" customHeight="1">
      <c r="A164" s="2" t="s">
        <v>15</v>
      </c>
      <c r="B164" s="8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s="1" customFormat="1" ht="12.75">
      <c r="A165" s="2" t="s">
        <v>16</v>
      </c>
      <c r="B165" s="4">
        <f>B163+B164</f>
        <v>60533.25</v>
      </c>
      <c r="C165" s="4">
        <f aca="true" t="shared" si="2" ref="C165:N165">C163+C164</f>
        <v>58989.270000000004</v>
      </c>
      <c r="D165" s="4">
        <f t="shared" si="2"/>
        <v>56905.270000000004</v>
      </c>
      <c r="E165" s="4">
        <f t="shared" si="2"/>
        <v>60000.062999999995</v>
      </c>
      <c r="F165" s="4">
        <f t="shared" si="2"/>
        <v>0</v>
      </c>
      <c r="G165" s="4">
        <f t="shared" si="2"/>
        <v>0</v>
      </c>
      <c r="H165" s="4">
        <f t="shared" si="2"/>
        <v>0</v>
      </c>
      <c r="I165" s="4">
        <f t="shared" si="2"/>
        <v>0</v>
      </c>
      <c r="J165" s="4">
        <f t="shared" si="2"/>
        <v>0</v>
      </c>
      <c r="K165" s="4">
        <f t="shared" si="2"/>
        <v>0</v>
      </c>
      <c r="L165" s="4">
        <f t="shared" si="2"/>
        <v>0</v>
      </c>
      <c r="M165" s="4">
        <f t="shared" si="2"/>
        <v>0</v>
      </c>
      <c r="N165" s="4">
        <f t="shared" si="2"/>
        <v>60000.062999999995</v>
      </c>
    </row>
    <row r="166" spans="1:14" s="1" customFormat="1" ht="12.75">
      <c r="A166" s="2" t="s">
        <v>4</v>
      </c>
      <c r="B166" s="2" t="s">
        <v>46</v>
      </c>
      <c r="C166" s="2" t="s">
        <v>46</v>
      </c>
      <c r="D166" s="2" t="s">
        <v>46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25.5" customHeight="1">
      <c r="A167" s="6" t="s">
        <v>5</v>
      </c>
      <c r="B167" s="11" t="s">
        <v>47</v>
      </c>
      <c r="C167" s="11" t="s">
        <v>47</v>
      </c>
      <c r="D167" s="11" t="s">
        <v>47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ht="12.75" customHeight="1">
      <c r="A168" s="142" t="s">
        <v>19</v>
      </c>
      <c r="B168" s="145" t="s">
        <v>17</v>
      </c>
      <c r="C168" s="145"/>
      <c r="D168" s="146" t="s">
        <v>18</v>
      </c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</row>
    <row r="169" spans="1:14" ht="12.75">
      <c r="A169" s="143"/>
      <c r="B169" s="145"/>
      <c r="C169" s="145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</row>
    <row r="170" spans="1:14" ht="16.5" customHeight="1">
      <c r="A170" s="143"/>
      <c r="B170" s="145"/>
      <c r="C170" s="145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</row>
    <row r="171" spans="1:14" ht="12.75" hidden="1">
      <c r="A171" s="144"/>
      <c r="B171" s="145"/>
      <c r="C171" s="145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</row>
    <row r="172" spans="1:14" ht="27" customHeight="1">
      <c r="A172" s="9">
        <v>1</v>
      </c>
      <c r="B172" s="108" t="s">
        <v>79</v>
      </c>
      <c r="C172" s="108"/>
      <c r="D172" s="147" t="s">
        <v>26</v>
      </c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</row>
    <row r="173" spans="1:14" ht="38.25" customHeight="1">
      <c r="A173" s="9">
        <v>2</v>
      </c>
      <c r="B173" s="108" t="s">
        <v>80</v>
      </c>
      <c r="C173" s="108"/>
      <c r="D173" s="147" t="s">
        <v>81</v>
      </c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</row>
    <row r="174" spans="1:14" ht="49.5" customHeight="1">
      <c r="A174" s="9">
        <v>3</v>
      </c>
      <c r="B174" s="108" t="s">
        <v>23</v>
      </c>
      <c r="C174" s="108"/>
      <c r="D174" s="147" t="s">
        <v>82</v>
      </c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</row>
    <row r="176" ht="12.75">
      <c r="A176" t="s">
        <v>20</v>
      </c>
    </row>
    <row r="178" ht="12.75">
      <c r="A178" s="19" t="s">
        <v>63</v>
      </c>
    </row>
  </sheetData>
  <sheetProtection/>
  <mergeCells count="165">
    <mergeCell ref="B159:M159"/>
    <mergeCell ref="B174:C174"/>
    <mergeCell ref="D174:N174"/>
    <mergeCell ref="B160:E160"/>
    <mergeCell ref="F160:I160"/>
    <mergeCell ref="J160:M160"/>
    <mergeCell ref="B172:C172"/>
    <mergeCell ref="D172:N172"/>
    <mergeCell ref="B173:C173"/>
    <mergeCell ref="D173:N173"/>
    <mergeCell ref="B148:E148"/>
    <mergeCell ref="B149:M149"/>
    <mergeCell ref="A168:A171"/>
    <mergeCell ref="B168:C171"/>
    <mergeCell ref="D168:N171"/>
    <mergeCell ref="B154:M154"/>
    <mergeCell ref="B155:E155"/>
    <mergeCell ref="F155:I155"/>
    <mergeCell ref="J155:M155"/>
    <mergeCell ref="B158:M158"/>
    <mergeCell ref="B150:E150"/>
    <mergeCell ref="B153:M153"/>
    <mergeCell ref="B138:M138"/>
    <mergeCell ref="B139:M139"/>
    <mergeCell ref="B140:E140"/>
    <mergeCell ref="F140:I140"/>
    <mergeCell ref="J140:M140"/>
    <mergeCell ref="B143:E143"/>
    <mergeCell ref="B144:M144"/>
    <mergeCell ref="B145:E145"/>
    <mergeCell ref="B135:E135"/>
    <mergeCell ref="F135:I135"/>
    <mergeCell ref="J135:M135"/>
    <mergeCell ref="B128:E128"/>
    <mergeCell ref="B129:M129"/>
    <mergeCell ref="B130:E130"/>
    <mergeCell ref="B133:M133"/>
    <mergeCell ref="B118:M118"/>
    <mergeCell ref="B119:M119"/>
    <mergeCell ref="B120:M120"/>
    <mergeCell ref="B123:M123"/>
    <mergeCell ref="B124:M124"/>
    <mergeCell ref="B134:M134"/>
    <mergeCell ref="J105:M105"/>
    <mergeCell ref="B108:M108"/>
    <mergeCell ref="B125:E125"/>
    <mergeCell ref="F125:I125"/>
    <mergeCell ref="J125:M125"/>
    <mergeCell ref="B113:M113"/>
    <mergeCell ref="B114:M114"/>
    <mergeCell ref="B115:E115"/>
    <mergeCell ref="F115:I115"/>
    <mergeCell ref="J115:M115"/>
    <mergeCell ref="B109:M109"/>
    <mergeCell ref="B110:E110"/>
    <mergeCell ref="B99:M99"/>
    <mergeCell ref="B100:E100"/>
    <mergeCell ref="F100:I100"/>
    <mergeCell ref="J100:M100"/>
    <mergeCell ref="B103:M103"/>
    <mergeCell ref="B104:M104"/>
    <mergeCell ref="B105:E105"/>
    <mergeCell ref="F105:I105"/>
    <mergeCell ref="J90:M90"/>
    <mergeCell ref="B93:M93"/>
    <mergeCell ref="B94:M94"/>
    <mergeCell ref="B95:E95"/>
    <mergeCell ref="F95:I95"/>
    <mergeCell ref="J95:M95"/>
    <mergeCell ref="F80:I80"/>
    <mergeCell ref="J80:M80"/>
    <mergeCell ref="B98:M98"/>
    <mergeCell ref="B85:E85"/>
    <mergeCell ref="F85:I85"/>
    <mergeCell ref="J85:M85"/>
    <mergeCell ref="B88:M88"/>
    <mergeCell ref="B89:M89"/>
    <mergeCell ref="B90:E90"/>
    <mergeCell ref="F90:I90"/>
    <mergeCell ref="B83:M83"/>
    <mergeCell ref="B84:M84"/>
    <mergeCell ref="B73:M73"/>
    <mergeCell ref="B74:M74"/>
    <mergeCell ref="B75:E75"/>
    <mergeCell ref="F75:I75"/>
    <mergeCell ref="J75:M75"/>
    <mergeCell ref="B78:M78"/>
    <mergeCell ref="B79:M79"/>
    <mergeCell ref="B80:E80"/>
    <mergeCell ref="F60:I60"/>
    <mergeCell ref="J60:M60"/>
    <mergeCell ref="B69:M69"/>
    <mergeCell ref="B70:E70"/>
    <mergeCell ref="F70:I70"/>
    <mergeCell ref="J70:M70"/>
    <mergeCell ref="B65:E65"/>
    <mergeCell ref="F65:I65"/>
    <mergeCell ref="J65:M65"/>
    <mergeCell ref="B68:M68"/>
    <mergeCell ref="B63:M63"/>
    <mergeCell ref="B64:M64"/>
    <mergeCell ref="B53:M53"/>
    <mergeCell ref="B54:M54"/>
    <mergeCell ref="B55:E55"/>
    <mergeCell ref="F55:I55"/>
    <mergeCell ref="J55:M55"/>
    <mergeCell ref="B58:M58"/>
    <mergeCell ref="B59:M59"/>
    <mergeCell ref="B60:E60"/>
    <mergeCell ref="F40:I40"/>
    <mergeCell ref="J40:M40"/>
    <mergeCell ref="B49:M49"/>
    <mergeCell ref="B50:E50"/>
    <mergeCell ref="F50:I50"/>
    <mergeCell ref="J50:M50"/>
    <mergeCell ref="B45:E45"/>
    <mergeCell ref="F45:I45"/>
    <mergeCell ref="J45:M45"/>
    <mergeCell ref="B48:M48"/>
    <mergeCell ref="B43:M43"/>
    <mergeCell ref="B44:M44"/>
    <mergeCell ref="B33:M33"/>
    <mergeCell ref="B34:M34"/>
    <mergeCell ref="B35:E35"/>
    <mergeCell ref="F35:I35"/>
    <mergeCell ref="J35:M35"/>
    <mergeCell ref="B38:M38"/>
    <mergeCell ref="B39:M39"/>
    <mergeCell ref="B40:E40"/>
    <mergeCell ref="F20:I20"/>
    <mergeCell ref="J20:M20"/>
    <mergeCell ref="B29:M29"/>
    <mergeCell ref="B30:E30"/>
    <mergeCell ref="F30:I30"/>
    <mergeCell ref="J30:M30"/>
    <mergeCell ref="B25:E25"/>
    <mergeCell ref="F25:I25"/>
    <mergeCell ref="J25:M25"/>
    <mergeCell ref="B28:M28"/>
    <mergeCell ref="B23:M23"/>
    <mergeCell ref="B24:M24"/>
    <mergeCell ref="B13:M13"/>
    <mergeCell ref="B14:M14"/>
    <mergeCell ref="B15:E15"/>
    <mergeCell ref="F15:I15"/>
    <mergeCell ref="J15:M15"/>
    <mergeCell ref="B18:M18"/>
    <mergeCell ref="B19:M19"/>
    <mergeCell ref="B20:E20"/>
    <mergeCell ref="N6:N7"/>
    <mergeCell ref="B8:M8"/>
    <mergeCell ref="B9:M9"/>
    <mergeCell ref="B10:E10"/>
    <mergeCell ref="F10:I10"/>
    <mergeCell ref="J10:M10"/>
    <mergeCell ref="A1:N1"/>
    <mergeCell ref="A2:N2"/>
    <mergeCell ref="C4:N4"/>
    <mergeCell ref="A6:A7"/>
    <mergeCell ref="B6:D6"/>
    <mergeCell ref="E6:E7"/>
    <mergeCell ref="F6:H6"/>
    <mergeCell ref="I6:I7"/>
    <mergeCell ref="J6:L6"/>
    <mergeCell ref="M6:M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8" r:id="rId1"/>
  <rowBreaks count="4" manualBreakCount="4">
    <brk id="57" max="13" man="1"/>
    <brk id="102" max="13" man="1"/>
    <brk id="178" max="13" man="1"/>
    <brk id="22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5"/>
  <sheetViews>
    <sheetView tabSelected="1" view="pageBreakPreview" zoomScaleSheetLayoutView="100" zoomScalePageLayoutView="0" workbookViewId="0" topLeftCell="A184">
      <selection activeCell="P190" sqref="P190"/>
    </sheetView>
  </sheetViews>
  <sheetFormatPr defaultColWidth="9.140625" defaultRowHeight="12.75"/>
  <cols>
    <col min="1" max="1" width="32.28125" style="0" customWidth="1"/>
    <col min="2" max="5" width="13.57421875" style="0" customWidth="1"/>
    <col min="6" max="13" width="0" style="0" hidden="1" customWidth="1"/>
    <col min="14" max="14" width="13.57421875" style="0" customWidth="1"/>
  </cols>
  <sheetData>
    <row r="1" spans="1:14" s="22" customFormat="1" ht="12.75">
      <c r="A1" s="66" t="s">
        <v>86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22" customFormat="1" ht="12.75">
      <c r="A2" s="66" t="s">
        <v>13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="22" customFormat="1" ht="12.75"/>
    <row r="4" spans="1:14" s="22" customFormat="1" ht="12.75">
      <c r="A4" s="23" t="s">
        <v>45</v>
      </c>
      <c r="B4" s="151" t="s">
        <v>122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="25" customFormat="1" ht="12.75"/>
    <row r="6" spans="1:14" s="27" customFormat="1" ht="12.75" customHeight="1">
      <c r="A6" s="67" t="s">
        <v>0</v>
      </c>
      <c r="B6" s="68" t="s">
        <v>1</v>
      </c>
      <c r="C6" s="69"/>
      <c r="D6" s="70"/>
      <c r="E6" s="72" t="s">
        <v>6</v>
      </c>
      <c r="F6" s="68" t="s">
        <v>1</v>
      </c>
      <c r="G6" s="69"/>
      <c r="H6" s="70"/>
      <c r="I6" s="72" t="s">
        <v>6</v>
      </c>
      <c r="J6" s="68" t="s">
        <v>1</v>
      </c>
      <c r="K6" s="69"/>
      <c r="L6" s="70"/>
      <c r="M6" s="72" t="s">
        <v>6</v>
      </c>
      <c r="N6" s="72" t="s">
        <v>7</v>
      </c>
    </row>
    <row r="7" spans="1:14" s="27" customFormat="1" ht="12.75">
      <c r="A7" s="67"/>
      <c r="B7" s="26">
        <v>1</v>
      </c>
      <c r="C7" s="26">
        <v>2</v>
      </c>
      <c r="D7" s="26" t="s">
        <v>12</v>
      </c>
      <c r="E7" s="73"/>
      <c r="F7" s="26">
        <v>1</v>
      </c>
      <c r="G7" s="26">
        <v>2</v>
      </c>
      <c r="H7" s="26" t="s">
        <v>12</v>
      </c>
      <c r="I7" s="73"/>
      <c r="J7" s="26">
        <v>1</v>
      </c>
      <c r="K7" s="26">
        <v>2</v>
      </c>
      <c r="L7" s="26" t="s">
        <v>12</v>
      </c>
      <c r="M7" s="73"/>
      <c r="N7" s="73"/>
    </row>
    <row r="8" spans="1:14" s="27" customFormat="1" ht="30.75" customHeight="1">
      <c r="A8" s="28" t="s">
        <v>8</v>
      </c>
      <c r="B8" s="74" t="s">
        <v>90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  <c r="N8" s="26" t="s">
        <v>2</v>
      </c>
    </row>
    <row r="9" spans="1:14" s="35" customFormat="1" ht="12.75">
      <c r="A9" s="34" t="s">
        <v>9</v>
      </c>
      <c r="B9" s="60">
        <v>360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2"/>
      <c r="N9" s="21" t="s">
        <v>2</v>
      </c>
    </row>
    <row r="10" spans="1:14" s="35" customFormat="1" ht="14.25" customHeight="1">
      <c r="A10" s="34" t="s">
        <v>10</v>
      </c>
      <c r="B10" s="60" t="s">
        <v>70</v>
      </c>
      <c r="C10" s="61"/>
      <c r="D10" s="61"/>
      <c r="E10" s="62"/>
      <c r="F10" s="60"/>
      <c r="G10" s="61"/>
      <c r="H10" s="61"/>
      <c r="I10" s="62"/>
      <c r="J10" s="60"/>
      <c r="K10" s="61"/>
      <c r="L10" s="61"/>
      <c r="M10" s="62"/>
      <c r="N10" s="21" t="s">
        <v>2</v>
      </c>
    </row>
    <row r="11" spans="1:14" s="39" customFormat="1" ht="13.5" customHeight="1">
      <c r="A11" s="38" t="s">
        <v>11</v>
      </c>
      <c r="B11" s="8">
        <v>4.5</v>
      </c>
      <c r="C11" s="8">
        <v>4</v>
      </c>
      <c r="D11" s="8">
        <v>4.33</v>
      </c>
      <c r="E11" s="8">
        <f>SUM(B11:D11)/3</f>
        <v>4.276666666666666</v>
      </c>
      <c r="F11" s="8"/>
      <c r="G11" s="8"/>
      <c r="H11" s="8"/>
      <c r="I11" s="8">
        <f>SUM(F11:H11)/3</f>
        <v>0</v>
      </c>
      <c r="J11" s="8"/>
      <c r="K11" s="8"/>
      <c r="L11" s="8"/>
      <c r="M11" s="8">
        <f>SUM(J11:L11)/3</f>
        <v>0</v>
      </c>
      <c r="N11" s="8">
        <f>E11</f>
        <v>4.276666666666666</v>
      </c>
    </row>
    <row r="12" spans="1:14" s="39" customFormat="1" ht="12.75">
      <c r="A12" s="40" t="s">
        <v>3</v>
      </c>
      <c r="B12" s="8">
        <f>B9*B11</f>
        <v>1620</v>
      </c>
      <c r="C12" s="8">
        <f>B9*C11</f>
        <v>1440</v>
      </c>
      <c r="D12" s="8">
        <f>B9*D11</f>
        <v>1558.8</v>
      </c>
      <c r="E12" s="8">
        <f>B9*E11</f>
        <v>1539.6</v>
      </c>
      <c r="F12" s="8">
        <f>B9*F11</f>
        <v>0</v>
      </c>
      <c r="G12" s="8">
        <f>B9*G11</f>
        <v>0</v>
      </c>
      <c r="H12" s="8">
        <f>B9*H11</f>
        <v>0</v>
      </c>
      <c r="I12" s="8">
        <f>F9*I11</f>
        <v>0</v>
      </c>
      <c r="J12" s="8">
        <f>B9*J11</f>
        <v>0</v>
      </c>
      <c r="K12" s="8">
        <f>B9*K11</f>
        <v>0</v>
      </c>
      <c r="L12" s="8">
        <f>B9*L11</f>
        <v>0</v>
      </c>
      <c r="M12" s="8">
        <f>J9*M11</f>
        <v>0</v>
      </c>
      <c r="N12" s="8">
        <f>B9*N11</f>
        <v>1539.6</v>
      </c>
    </row>
    <row r="13" spans="1:14" s="39" customFormat="1" ht="36.75" customHeight="1">
      <c r="A13" s="38" t="s">
        <v>8</v>
      </c>
      <c r="B13" s="77" t="s">
        <v>124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8" t="s">
        <v>2</v>
      </c>
    </row>
    <row r="14" spans="1:14" s="39" customFormat="1" ht="12.75">
      <c r="A14" s="38" t="s">
        <v>9</v>
      </c>
      <c r="B14" s="57">
        <v>74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8" t="s">
        <v>2</v>
      </c>
    </row>
    <row r="15" spans="1:14" s="39" customFormat="1" ht="14.25" customHeight="1">
      <c r="A15" s="38" t="s">
        <v>10</v>
      </c>
      <c r="B15" s="57"/>
      <c r="C15" s="58"/>
      <c r="D15" s="58"/>
      <c r="E15" s="59"/>
      <c r="F15" s="57"/>
      <c r="G15" s="58"/>
      <c r="H15" s="58"/>
      <c r="I15" s="59"/>
      <c r="J15" s="57"/>
      <c r="K15" s="58"/>
      <c r="L15" s="58"/>
      <c r="M15" s="59"/>
      <c r="N15" s="8" t="s">
        <v>2</v>
      </c>
    </row>
    <row r="16" spans="1:14" s="39" customFormat="1" ht="13.5" customHeight="1">
      <c r="A16" s="38" t="s">
        <v>11</v>
      </c>
      <c r="B16" s="8">
        <v>29</v>
      </c>
      <c r="C16" s="8">
        <v>27</v>
      </c>
      <c r="D16" s="8">
        <v>28</v>
      </c>
      <c r="E16" s="8">
        <f>SUM(B16:D16)/3</f>
        <v>28</v>
      </c>
      <c r="F16" s="8"/>
      <c r="G16" s="8"/>
      <c r="H16" s="8"/>
      <c r="I16" s="8">
        <f>SUM(F16:H16)/3</f>
        <v>0</v>
      </c>
      <c r="J16" s="8"/>
      <c r="K16" s="8"/>
      <c r="L16" s="8"/>
      <c r="M16" s="8">
        <f>SUM(J16:L16)/3</f>
        <v>0</v>
      </c>
      <c r="N16" s="8">
        <f>E16</f>
        <v>28</v>
      </c>
    </row>
    <row r="17" spans="1:14" s="39" customFormat="1" ht="12.75">
      <c r="A17" s="40" t="s">
        <v>3</v>
      </c>
      <c r="B17" s="8">
        <f>B14*B16</f>
        <v>2146</v>
      </c>
      <c r="C17" s="8">
        <f>B14*C16</f>
        <v>1998</v>
      </c>
      <c r="D17" s="8">
        <f>B14*D16</f>
        <v>2072</v>
      </c>
      <c r="E17" s="8">
        <f>B14*E16</f>
        <v>2072</v>
      </c>
      <c r="F17" s="8">
        <f>B14*F16</f>
        <v>0</v>
      </c>
      <c r="G17" s="8">
        <f>B14*G16</f>
        <v>0</v>
      </c>
      <c r="H17" s="8">
        <f>B14*H16</f>
        <v>0</v>
      </c>
      <c r="I17" s="8">
        <f>F14*I16</f>
        <v>0</v>
      </c>
      <c r="J17" s="8">
        <f>B14*J16</f>
        <v>0</v>
      </c>
      <c r="K17" s="8">
        <f>B14*K16</f>
        <v>0</v>
      </c>
      <c r="L17" s="8">
        <f>B14*L16</f>
        <v>0</v>
      </c>
      <c r="M17" s="8">
        <f>J14*M16</f>
        <v>0</v>
      </c>
      <c r="N17" s="8">
        <f>B14*N16</f>
        <v>2072</v>
      </c>
    </row>
    <row r="18" spans="1:14" s="39" customFormat="1" ht="27.75" customHeight="1">
      <c r="A18" s="38" t="s">
        <v>8</v>
      </c>
      <c r="B18" s="63" t="s">
        <v>29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5"/>
      <c r="N18" s="8" t="s">
        <v>2</v>
      </c>
    </row>
    <row r="19" spans="1:14" s="39" customFormat="1" ht="12.75">
      <c r="A19" s="38" t="s">
        <v>9</v>
      </c>
      <c r="B19" s="57">
        <v>50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/>
      <c r="N19" s="8" t="s">
        <v>2</v>
      </c>
    </row>
    <row r="20" spans="1:14" s="39" customFormat="1" ht="13.5" customHeight="1">
      <c r="A20" s="38" t="s">
        <v>10</v>
      </c>
      <c r="B20" s="57" t="s">
        <v>40</v>
      </c>
      <c r="C20" s="58"/>
      <c r="D20" s="58"/>
      <c r="E20" s="59"/>
      <c r="F20" s="57"/>
      <c r="G20" s="58"/>
      <c r="H20" s="58"/>
      <c r="I20" s="59"/>
      <c r="J20" s="57"/>
      <c r="K20" s="58"/>
      <c r="L20" s="58"/>
      <c r="M20" s="59"/>
      <c r="N20" s="8" t="s">
        <v>2</v>
      </c>
    </row>
    <row r="21" spans="1:14" s="39" customFormat="1" ht="13.5" customHeight="1">
      <c r="A21" s="38" t="s">
        <v>11</v>
      </c>
      <c r="B21" s="8">
        <v>26</v>
      </c>
      <c r="C21" s="8">
        <v>24</v>
      </c>
      <c r="D21" s="8">
        <v>35</v>
      </c>
      <c r="E21" s="8">
        <f>SUM(B21:D21)/3</f>
        <v>28.333333333333332</v>
      </c>
      <c r="F21" s="8"/>
      <c r="G21" s="8"/>
      <c r="H21" s="8"/>
      <c r="I21" s="8">
        <f>SUM(F21:H21)/3</f>
        <v>0</v>
      </c>
      <c r="J21" s="8"/>
      <c r="K21" s="8"/>
      <c r="L21" s="8"/>
      <c r="M21" s="8">
        <f>SUM(J21:L21)/3</f>
        <v>0</v>
      </c>
      <c r="N21" s="8">
        <f>E21</f>
        <v>28.333333333333332</v>
      </c>
    </row>
    <row r="22" spans="1:14" s="39" customFormat="1" ht="12.75">
      <c r="A22" s="40" t="s">
        <v>3</v>
      </c>
      <c r="B22" s="8">
        <f>B19*B21</f>
        <v>1300</v>
      </c>
      <c r="C22" s="8">
        <f>B19*C21</f>
        <v>1200</v>
      </c>
      <c r="D22" s="8">
        <f>B19*D21</f>
        <v>1750</v>
      </c>
      <c r="E22" s="8">
        <f>B19*E21</f>
        <v>1416.6666666666665</v>
      </c>
      <c r="F22" s="8">
        <f>B19*F21</f>
        <v>0</v>
      </c>
      <c r="G22" s="8">
        <f>B19*G21</f>
        <v>0</v>
      </c>
      <c r="H22" s="8">
        <f>B19*H21</f>
        <v>0</v>
      </c>
      <c r="I22" s="8">
        <f>F19*I21</f>
        <v>0</v>
      </c>
      <c r="J22" s="8">
        <f>B19*J21</f>
        <v>0</v>
      </c>
      <c r="K22" s="8">
        <f>B19*K21</f>
        <v>0</v>
      </c>
      <c r="L22" s="8">
        <f>B19*L21</f>
        <v>0</v>
      </c>
      <c r="M22" s="8">
        <f>J19*M21</f>
        <v>0</v>
      </c>
      <c r="N22" s="8">
        <f>N21*B19</f>
        <v>1416.6666666666665</v>
      </c>
    </row>
    <row r="23" spans="1:14" s="39" customFormat="1" ht="27.75" customHeight="1" hidden="1">
      <c r="A23" s="38" t="s">
        <v>8</v>
      </c>
      <c r="B23" s="57" t="s">
        <v>21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8" t="s">
        <v>2</v>
      </c>
    </row>
    <row r="24" spans="1:14" s="39" customFormat="1" ht="12.75" customHeight="1" hidden="1">
      <c r="A24" s="38" t="s">
        <v>9</v>
      </c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8" t="s">
        <v>2</v>
      </c>
    </row>
    <row r="25" spans="1:14" s="39" customFormat="1" ht="15.75" customHeight="1" hidden="1">
      <c r="A25" s="38" t="s">
        <v>10</v>
      </c>
      <c r="B25" s="57"/>
      <c r="C25" s="58"/>
      <c r="D25" s="58"/>
      <c r="E25" s="59"/>
      <c r="F25" s="57"/>
      <c r="G25" s="58"/>
      <c r="H25" s="58"/>
      <c r="I25" s="59"/>
      <c r="J25" s="57"/>
      <c r="K25" s="58"/>
      <c r="L25" s="58"/>
      <c r="M25" s="59"/>
      <c r="N25" s="8" t="s">
        <v>2</v>
      </c>
    </row>
    <row r="26" spans="1:14" s="39" customFormat="1" ht="13.5" customHeight="1" hidden="1">
      <c r="A26" s="38" t="s">
        <v>11</v>
      </c>
      <c r="B26" s="8"/>
      <c r="C26" s="8"/>
      <c r="D26" s="8"/>
      <c r="E26" s="8">
        <f>SUM(B26:D26)/3</f>
        <v>0</v>
      </c>
      <c r="F26" s="8"/>
      <c r="G26" s="8"/>
      <c r="H26" s="8"/>
      <c r="I26" s="8">
        <f>SUM(F26:H26)/3</f>
        <v>0</v>
      </c>
      <c r="J26" s="8"/>
      <c r="K26" s="8"/>
      <c r="L26" s="8"/>
      <c r="M26" s="8">
        <f>SUM(J26:L26)/3</f>
        <v>0</v>
      </c>
      <c r="N26" s="8">
        <f>E26</f>
        <v>0</v>
      </c>
    </row>
    <row r="27" spans="1:14" s="39" customFormat="1" ht="12.75" customHeight="1" hidden="1">
      <c r="A27" s="40" t="s">
        <v>3</v>
      </c>
      <c r="B27" s="8">
        <f>B24*B26</f>
        <v>0</v>
      </c>
      <c r="C27" s="8">
        <f>B24*C26</f>
        <v>0</v>
      </c>
      <c r="D27" s="8">
        <f>B24*D26</f>
        <v>0</v>
      </c>
      <c r="E27" s="8">
        <f>B24*E26</f>
        <v>0</v>
      </c>
      <c r="F27" s="8">
        <f>B24*F26</f>
        <v>0</v>
      </c>
      <c r="G27" s="8">
        <f>B24*G26</f>
        <v>0</v>
      </c>
      <c r="H27" s="8">
        <f>B24*H26</f>
        <v>0</v>
      </c>
      <c r="I27" s="8">
        <f>F24*I26</f>
        <v>0</v>
      </c>
      <c r="J27" s="8">
        <f>B24*J26</f>
        <v>0</v>
      </c>
      <c r="K27" s="8">
        <f>B24*K26</f>
        <v>0</v>
      </c>
      <c r="L27" s="8">
        <f>B24*L26</f>
        <v>0</v>
      </c>
      <c r="M27" s="8">
        <f>J24*M26</f>
        <v>0</v>
      </c>
      <c r="N27" s="8">
        <f>E27</f>
        <v>0</v>
      </c>
    </row>
    <row r="28" spans="1:14" s="39" customFormat="1" ht="17.25" customHeight="1">
      <c r="A28" s="38" t="s">
        <v>8</v>
      </c>
      <c r="B28" s="63" t="s">
        <v>125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/>
      <c r="N28" s="8" t="s">
        <v>2</v>
      </c>
    </row>
    <row r="29" spans="1:14" s="39" customFormat="1" ht="12.75">
      <c r="A29" s="38" t="s">
        <v>9</v>
      </c>
      <c r="B29" s="90">
        <v>1.6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2"/>
      <c r="N29" s="8" t="s">
        <v>2</v>
      </c>
    </row>
    <row r="30" spans="1:14" s="39" customFormat="1" ht="24" customHeight="1">
      <c r="A30" s="38" t="s">
        <v>10</v>
      </c>
      <c r="B30" s="80" t="s">
        <v>74</v>
      </c>
      <c r="C30" s="81"/>
      <c r="D30" s="81"/>
      <c r="E30" s="82"/>
      <c r="F30" s="57"/>
      <c r="G30" s="58"/>
      <c r="H30" s="58"/>
      <c r="I30" s="59"/>
      <c r="J30" s="57"/>
      <c r="K30" s="58"/>
      <c r="L30" s="58"/>
      <c r="M30" s="59"/>
      <c r="N30" s="8" t="s">
        <v>2</v>
      </c>
    </row>
    <row r="31" spans="1:14" s="39" customFormat="1" ht="13.5" customHeight="1">
      <c r="A31" s="38" t="s">
        <v>11</v>
      </c>
      <c r="B31" s="8">
        <v>450</v>
      </c>
      <c r="C31" s="8">
        <v>558</v>
      </c>
      <c r="D31" s="8">
        <v>550</v>
      </c>
      <c r="E31" s="8">
        <f>SUM(B31:D31)/3</f>
        <v>519.3333333333334</v>
      </c>
      <c r="F31" s="8"/>
      <c r="G31" s="8"/>
      <c r="H31" s="8"/>
      <c r="I31" s="8">
        <f>SUM(F31:H31)/3</f>
        <v>0</v>
      </c>
      <c r="J31" s="8"/>
      <c r="K31" s="8"/>
      <c r="L31" s="8"/>
      <c r="M31" s="8">
        <f>SUM(J31:L31)/3</f>
        <v>0</v>
      </c>
      <c r="N31" s="8">
        <f>E31</f>
        <v>519.3333333333334</v>
      </c>
    </row>
    <row r="32" spans="1:14" s="39" customFormat="1" ht="12.75">
      <c r="A32" s="40" t="s">
        <v>3</v>
      </c>
      <c r="B32" s="8">
        <f>B29*B31</f>
        <v>720</v>
      </c>
      <c r="C32" s="8">
        <f>B29*C31</f>
        <v>892.8000000000001</v>
      </c>
      <c r="D32" s="8">
        <f>B29*D31</f>
        <v>880</v>
      </c>
      <c r="E32" s="8">
        <f>B29*E31</f>
        <v>830.9333333333334</v>
      </c>
      <c r="F32" s="8">
        <f>B29*F31</f>
        <v>0</v>
      </c>
      <c r="G32" s="8">
        <f>B29*G31</f>
        <v>0</v>
      </c>
      <c r="H32" s="8">
        <f>B29*H31</f>
        <v>0</v>
      </c>
      <c r="I32" s="8">
        <f>F29*I31</f>
        <v>0</v>
      </c>
      <c r="J32" s="8">
        <f>B29*J31</f>
        <v>0</v>
      </c>
      <c r="K32" s="8">
        <f>B29*K31</f>
        <v>0</v>
      </c>
      <c r="L32" s="8">
        <f>B29*L31</f>
        <v>0</v>
      </c>
      <c r="M32" s="8">
        <f>J29*M31</f>
        <v>0</v>
      </c>
      <c r="N32" s="8">
        <f>N31*B29</f>
        <v>830.9333333333334</v>
      </c>
    </row>
    <row r="33" spans="1:14" s="39" customFormat="1" ht="37.5" customHeight="1">
      <c r="A33" s="38" t="s">
        <v>8</v>
      </c>
      <c r="B33" s="63" t="s">
        <v>42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5"/>
      <c r="N33" s="8" t="s">
        <v>2</v>
      </c>
    </row>
    <row r="34" spans="1:14" s="39" customFormat="1" ht="12.75">
      <c r="A34" s="38" t="s">
        <v>9</v>
      </c>
      <c r="B34" s="57">
        <v>35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9"/>
      <c r="N34" s="8" t="s">
        <v>2</v>
      </c>
    </row>
    <row r="35" spans="1:14" s="39" customFormat="1" ht="14.25" customHeight="1">
      <c r="A35" s="38" t="s">
        <v>10</v>
      </c>
      <c r="B35" s="57" t="s">
        <v>40</v>
      </c>
      <c r="C35" s="58"/>
      <c r="D35" s="58"/>
      <c r="E35" s="59"/>
      <c r="F35" s="57"/>
      <c r="G35" s="58"/>
      <c r="H35" s="58"/>
      <c r="I35" s="59"/>
      <c r="J35" s="57"/>
      <c r="K35" s="58"/>
      <c r="L35" s="58"/>
      <c r="M35" s="59"/>
      <c r="N35" s="8" t="s">
        <v>2</v>
      </c>
    </row>
    <row r="36" spans="1:14" s="39" customFormat="1" ht="13.5" customHeight="1">
      <c r="A36" s="38" t="s">
        <v>11</v>
      </c>
      <c r="B36" s="8">
        <v>33</v>
      </c>
      <c r="C36" s="8">
        <v>29</v>
      </c>
      <c r="D36" s="8">
        <v>30</v>
      </c>
      <c r="E36" s="8">
        <f>SUM(B36:D36)/3</f>
        <v>30.666666666666668</v>
      </c>
      <c r="F36" s="8"/>
      <c r="G36" s="8"/>
      <c r="H36" s="8"/>
      <c r="I36" s="8">
        <f>SUM(F36:H36)/3</f>
        <v>0</v>
      </c>
      <c r="J36" s="8"/>
      <c r="K36" s="8"/>
      <c r="L36" s="8"/>
      <c r="M36" s="8">
        <f>SUM(J36:L36)/3</f>
        <v>0</v>
      </c>
      <c r="N36" s="8">
        <f>E36</f>
        <v>30.666666666666668</v>
      </c>
    </row>
    <row r="37" spans="1:14" s="39" customFormat="1" ht="12.75">
      <c r="A37" s="40" t="s">
        <v>3</v>
      </c>
      <c r="B37" s="8">
        <f>B34*B36</f>
        <v>1155</v>
      </c>
      <c r="C37" s="8">
        <f>B34*C36</f>
        <v>1015</v>
      </c>
      <c r="D37" s="8">
        <f>B34*D36</f>
        <v>1050</v>
      </c>
      <c r="E37" s="8">
        <f>B34*E36</f>
        <v>1073.3333333333335</v>
      </c>
      <c r="F37" s="8">
        <f>B34*F36</f>
        <v>0</v>
      </c>
      <c r="G37" s="8">
        <f>B34*G36</f>
        <v>0</v>
      </c>
      <c r="H37" s="8">
        <f>B34*H36</f>
        <v>0</v>
      </c>
      <c r="I37" s="8">
        <f>F34*I36</f>
        <v>0</v>
      </c>
      <c r="J37" s="8">
        <f>B34*J36</f>
        <v>0</v>
      </c>
      <c r="K37" s="8">
        <f>B34*K36</f>
        <v>0</v>
      </c>
      <c r="L37" s="8">
        <f>B34*L36</f>
        <v>0</v>
      </c>
      <c r="M37" s="8">
        <f>J34*M36</f>
        <v>0</v>
      </c>
      <c r="N37" s="8">
        <f>E37</f>
        <v>1073.3333333333335</v>
      </c>
    </row>
    <row r="38" spans="1:14" s="39" customFormat="1" ht="27.75" customHeight="1">
      <c r="A38" s="38" t="s">
        <v>8</v>
      </c>
      <c r="B38" s="63" t="s">
        <v>31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5"/>
      <c r="N38" s="8" t="s">
        <v>2</v>
      </c>
    </row>
    <row r="39" spans="1:14" s="39" customFormat="1" ht="12.75">
      <c r="A39" s="38" t="s">
        <v>9</v>
      </c>
      <c r="B39" s="57">
        <v>23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9"/>
      <c r="N39" s="8" t="s">
        <v>2</v>
      </c>
    </row>
    <row r="40" spans="1:14" s="39" customFormat="1" ht="29.25" customHeight="1">
      <c r="A40" s="38" t="s">
        <v>10</v>
      </c>
      <c r="B40" s="57" t="s">
        <v>41</v>
      </c>
      <c r="C40" s="58"/>
      <c r="D40" s="58"/>
      <c r="E40" s="59"/>
      <c r="F40" s="57"/>
      <c r="G40" s="58"/>
      <c r="H40" s="58"/>
      <c r="I40" s="59"/>
      <c r="J40" s="57"/>
      <c r="K40" s="58"/>
      <c r="L40" s="58"/>
      <c r="M40" s="59"/>
      <c r="N40" s="8" t="s">
        <v>2</v>
      </c>
    </row>
    <row r="41" spans="1:14" s="39" customFormat="1" ht="16.5" customHeight="1">
      <c r="A41" s="38" t="s">
        <v>11</v>
      </c>
      <c r="B41" s="8">
        <v>24</v>
      </c>
      <c r="C41" s="8">
        <v>17</v>
      </c>
      <c r="D41" s="8">
        <v>17</v>
      </c>
      <c r="E41" s="8">
        <f>SUM(B41:D41)/3</f>
        <v>19.333333333333332</v>
      </c>
      <c r="F41" s="8"/>
      <c r="G41" s="8"/>
      <c r="H41" s="8"/>
      <c r="I41" s="8">
        <f>SUM(F41:H41)/3</f>
        <v>0</v>
      </c>
      <c r="J41" s="8"/>
      <c r="K41" s="8"/>
      <c r="L41" s="8"/>
      <c r="M41" s="8">
        <f>SUM(J41:L41)/3</f>
        <v>0</v>
      </c>
      <c r="N41" s="8">
        <f>E41</f>
        <v>19.333333333333332</v>
      </c>
    </row>
    <row r="42" spans="1:14" s="39" customFormat="1" ht="16.5" customHeight="1">
      <c r="A42" s="40" t="s">
        <v>3</v>
      </c>
      <c r="B42" s="8">
        <f>B39*B41</f>
        <v>552</v>
      </c>
      <c r="C42" s="8">
        <f>B39*C41</f>
        <v>391</v>
      </c>
      <c r="D42" s="8">
        <f>B39*D41</f>
        <v>391</v>
      </c>
      <c r="E42" s="8">
        <f>B39*E41</f>
        <v>444.66666666666663</v>
      </c>
      <c r="F42" s="8">
        <f>B39*F41</f>
        <v>0</v>
      </c>
      <c r="G42" s="8">
        <f>B39*G41</f>
        <v>0</v>
      </c>
      <c r="H42" s="8">
        <f>B39*H41</f>
        <v>0</v>
      </c>
      <c r="I42" s="8">
        <f>F39*I41</f>
        <v>0</v>
      </c>
      <c r="J42" s="8">
        <f>B39*J41</f>
        <v>0</v>
      </c>
      <c r="K42" s="8">
        <f>B39*K41</f>
        <v>0</v>
      </c>
      <c r="L42" s="8">
        <f>B39*L41</f>
        <v>0</v>
      </c>
      <c r="M42" s="8">
        <f>J39*M41</f>
        <v>0</v>
      </c>
      <c r="N42" s="8">
        <f>E42</f>
        <v>444.66666666666663</v>
      </c>
    </row>
    <row r="43" spans="1:14" s="39" customFormat="1" ht="28.5" customHeight="1">
      <c r="A43" s="38" t="s">
        <v>8</v>
      </c>
      <c r="B43" s="63" t="s">
        <v>24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  <c r="N43" s="8" t="s">
        <v>2</v>
      </c>
    </row>
    <row r="44" spans="1:14" s="39" customFormat="1" ht="18" customHeight="1">
      <c r="A44" s="38" t="s">
        <v>9</v>
      </c>
      <c r="B44" s="93">
        <v>9.8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2"/>
      <c r="N44" s="8" t="s">
        <v>2</v>
      </c>
    </row>
    <row r="45" spans="1:14" s="39" customFormat="1" ht="15.75" customHeight="1">
      <c r="A45" s="38" t="s">
        <v>10</v>
      </c>
      <c r="B45" s="80" t="s">
        <v>72</v>
      </c>
      <c r="C45" s="81"/>
      <c r="D45" s="81"/>
      <c r="E45" s="82"/>
      <c r="F45" s="57"/>
      <c r="G45" s="58"/>
      <c r="H45" s="58"/>
      <c r="I45" s="59"/>
      <c r="J45" s="57"/>
      <c r="K45" s="58"/>
      <c r="L45" s="58"/>
      <c r="M45" s="59"/>
      <c r="N45" s="8" t="s">
        <v>2</v>
      </c>
    </row>
    <row r="46" spans="1:14" s="39" customFormat="1" ht="14.25" customHeight="1">
      <c r="A46" s="38" t="s">
        <v>11</v>
      </c>
      <c r="B46" s="8">
        <v>165</v>
      </c>
      <c r="C46" s="8">
        <v>360</v>
      </c>
      <c r="D46" s="8">
        <v>195</v>
      </c>
      <c r="E46" s="8">
        <f>SUM(B46:D46)/3</f>
        <v>240</v>
      </c>
      <c r="F46" s="8"/>
      <c r="G46" s="8"/>
      <c r="H46" s="8"/>
      <c r="I46" s="8">
        <f>SUM(F46:H46)/3</f>
        <v>0</v>
      </c>
      <c r="J46" s="8"/>
      <c r="K46" s="8"/>
      <c r="L46" s="8"/>
      <c r="M46" s="8">
        <f>SUM(J46:L46)/3</f>
        <v>0</v>
      </c>
      <c r="N46" s="8">
        <f>E46</f>
        <v>240</v>
      </c>
    </row>
    <row r="47" spans="1:14" s="39" customFormat="1" ht="14.25" customHeight="1">
      <c r="A47" s="40" t="s">
        <v>3</v>
      </c>
      <c r="B47" s="8">
        <f>B44*B46</f>
        <v>1617.0000000000002</v>
      </c>
      <c r="C47" s="8">
        <f>B44*C46</f>
        <v>3528.0000000000005</v>
      </c>
      <c r="D47" s="8">
        <f>B44*D46</f>
        <v>1911.0000000000002</v>
      </c>
      <c r="E47" s="8">
        <f>B44*E46</f>
        <v>2352</v>
      </c>
      <c r="F47" s="8">
        <f>B44*F46</f>
        <v>0</v>
      </c>
      <c r="G47" s="8">
        <f>B44*G46</f>
        <v>0</v>
      </c>
      <c r="H47" s="8">
        <f>B44*H46</f>
        <v>0</v>
      </c>
      <c r="I47" s="8">
        <f>F44*I46</f>
        <v>0</v>
      </c>
      <c r="J47" s="8">
        <f>B44*J46</f>
        <v>0</v>
      </c>
      <c r="K47" s="8">
        <f>B44*K46</f>
        <v>0</v>
      </c>
      <c r="L47" s="8">
        <f>B44*L46</f>
        <v>0</v>
      </c>
      <c r="M47" s="8">
        <f>J44*M46</f>
        <v>0</v>
      </c>
      <c r="N47" s="8">
        <f>E47</f>
        <v>2352</v>
      </c>
    </row>
    <row r="48" spans="1:14" s="39" customFormat="1" ht="61.5" customHeight="1">
      <c r="A48" s="38" t="s">
        <v>8</v>
      </c>
      <c r="B48" s="63" t="s">
        <v>121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8" t="s">
        <v>2</v>
      </c>
    </row>
    <row r="49" spans="1:14" s="39" customFormat="1" ht="16.5" customHeight="1">
      <c r="A49" s="38" t="s">
        <v>9</v>
      </c>
      <c r="B49" s="93">
        <v>15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2"/>
      <c r="N49" s="8" t="s">
        <v>2</v>
      </c>
    </row>
    <row r="50" spans="1:14" s="39" customFormat="1" ht="13.5" customHeight="1">
      <c r="A50" s="38" t="s">
        <v>10</v>
      </c>
      <c r="B50" s="84" t="s">
        <v>72</v>
      </c>
      <c r="C50" s="85"/>
      <c r="D50" s="85"/>
      <c r="E50" s="86"/>
      <c r="F50" s="57"/>
      <c r="G50" s="58"/>
      <c r="H50" s="58"/>
      <c r="I50" s="59"/>
      <c r="J50" s="57"/>
      <c r="K50" s="58"/>
      <c r="L50" s="58"/>
      <c r="M50" s="59"/>
      <c r="N50" s="8" t="s">
        <v>2</v>
      </c>
    </row>
    <row r="51" spans="1:14" s="39" customFormat="1" ht="13.5" customHeight="1">
      <c r="A51" s="38" t="s">
        <v>11</v>
      </c>
      <c r="B51" s="8">
        <v>273</v>
      </c>
      <c r="C51" s="8">
        <v>182</v>
      </c>
      <c r="D51" s="8">
        <v>255</v>
      </c>
      <c r="E51" s="8">
        <f>SUM(B51:D51)/3</f>
        <v>236.66666666666666</v>
      </c>
      <c r="F51" s="8"/>
      <c r="G51" s="8"/>
      <c r="H51" s="8"/>
      <c r="I51" s="8">
        <f>SUM(F51:H51)/3</f>
        <v>0</v>
      </c>
      <c r="J51" s="8"/>
      <c r="K51" s="8"/>
      <c r="L51" s="8"/>
      <c r="M51" s="8">
        <f>SUM(J51:L51)/3</f>
        <v>0</v>
      </c>
      <c r="N51" s="8">
        <f>E51</f>
        <v>236.66666666666666</v>
      </c>
    </row>
    <row r="52" spans="1:14" s="39" customFormat="1" ht="13.5" customHeight="1">
      <c r="A52" s="40" t="s">
        <v>3</v>
      </c>
      <c r="B52" s="8">
        <f>B49*B51</f>
        <v>4095</v>
      </c>
      <c r="C52" s="8">
        <f>B49*C51</f>
        <v>2730</v>
      </c>
      <c r="D52" s="8">
        <f>B49*D51</f>
        <v>3825</v>
      </c>
      <c r="E52" s="8">
        <f>B49*E51</f>
        <v>3550</v>
      </c>
      <c r="F52" s="8">
        <f>B49*F51</f>
        <v>0</v>
      </c>
      <c r="G52" s="8">
        <f>B49*G51</f>
        <v>0</v>
      </c>
      <c r="H52" s="8">
        <f>B49*H51</f>
        <v>0</v>
      </c>
      <c r="I52" s="8">
        <f>F49*I51</f>
        <v>0</v>
      </c>
      <c r="J52" s="8">
        <f>B49*J51</f>
        <v>0</v>
      </c>
      <c r="K52" s="8">
        <f>B49*K51</f>
        <v>0</v>
      </c>
      <c r="L52" s="8">
        <f>B49*L51</f>
        <v>0</v>
      </c>
      <c r="M52" s="8">
        <f>J49*M51</f>
        <v>0</v>
      </c>
      <c r="N52" s="8">
        <f>E52</f>
        <v>3550</v>
      </c>
    </row>
    <row r="53" spans="1:14" s="39" customFormat="1" ht="28.5" customHeight="1">
      <c r="A53" s="38" t="s">
        <v>8</v>
      </c>
      <c r="B53" s="63" t="s">
        <v>101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5"/>
      <c r="N53" s="8" t="s">
        <v>2</v>
      </c>
    </row>
    <row r="54" spans="1:14" s="39" customFormat="1" ht="14.25" customHeight="1">
      <c r="A54" s="38" t="s">
        <v>9</v>
      </c>
      <c r="B54" s="87">
        <v>25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9"/>
      <c r="N54" s="8" t="s">
        <v>2</v>
      </c>
    </row>
    <row r="55" spans="1:14" s="39" customFormat="1" ht="15" customHeight="1">
      <c r="A55" s="38" t="s">
        <v>10</v>
      </c>
      <c r="B55" s="84" t="s">
        <v>37</v>
      </c>
      <c r="C55" s="85"/>
      <c r="D55" s="85"/>
      <c r="E55" s="86"/>
      <c r="F55" s="57"/>
      <c r="G55" s="58"/>
      <c r="H55" s="58"/>
      <c r="I55" s="59"/>
      <c r="J55" s="57"/>
      <c r="K55" s="58"/>
      <c r="L55" s="58"/>
      <c r="M55" s="59"/>
      <c r="N55" s="8" t="s">
        <v>2</v>
      </c>
    </row>
    <row r="56" spans="1:14" s="39" customFormat="1" ht="13.5" customHeight="1">
      <c r="A56" s="38" t="s">
        <v>11</v>
      </c>
      <c r="B56" s="8">
        <v>45</v>
      </c>
      <c r="C56" s="8">
        <v>50</v>
      </c>
      <c r="D56" s="8">
        <v>45</v>
      </c>
      <c r="E56" s="8">
        <f>SUM(B56:D56)/3</f>
        <v>46.666666666666664</v>
      </c>
      <c r="F56" s="8"/>
      <c r="G56" s="8"/>
      <c r="H56" s="8"/>
      <c r="I56" s="8">
        <f>SUM(F56:H56)/3</f>
        <v>0</v>
      </c>
      <c r="J56" s="8"/>
      <c r="K56" s="8"/>
      <c r="L56" s="8"/>
      <c r="M56" s="8">
        <f>SUM(J56:L56)/3</f>
        <v>0</v>
      </c>
      <c r="N56" s="8">
        <f>E56</f>
        <v>46.666666666666664</v>
      </c>
    </row>
    <row r="57" spans="1:14" s="39" customFormat="1" ht="13.5" customHeight="1">
      <c r="A57" s="40" t="s">
        <v>3</v>
      </c>
      <c r="B57" s="8">
        <f>B54*B56</f>
        <v>1125</v>
      </c>
      <c r="C57" s="8">
        <f>B54*C56</f>
        <v>1250</v>
      </c>
      <c r="D57" s="8">
        <f>B54*D56</f>
        <v>1125</v>
      </c>
      <c r="E57" s="8">
        <f>B54*E56</f>
        <v>1166.6666666666665</v>
      </c>
      <c r="F57" s="8">
        <f>B54*F56</f>
        <v>0</v>
      </c>
      <c r="G57" s="8">
        <f>B54*G56</f>
        <v>0</v>
      </c>
      <c r="H57" s="8">
        <f>B54*H56</f>
        <v>0</v>
      </c>
      <c r="I57" s="8">
        <f>F54*I56</f>
        <v>0</v>
      </c>
      <c r="J57" s="8">
        <f>B54*J56</f>
        <v>0</v>
      </c>
      <c r="K57" s="8">
        <f>B54*K56</f>
        <v>0</v>
      </c>
      <c r="L57" s="8">
        <f>B54*L56</f>
        <v>0</v>
      </c>
      <c r="M57" s="8">
        <f>J54*M56</f>
        <v>0</v>
      </c>
      <c r="N57" s="8">
        <f>E57</f>
        <v>1166.6666666666665</v>
      </c>
    </row>
    <row r="58" spans="1:14" s="39" customFormat="1" ht="40.5" customHeight="1">
      <c r="A58" s="38" t="s">
        <v>8</v>
      </c>
      <c r="B58" s="63" t="s">
        <v>126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5"/>
      <c r="N58" s="8" t="s">
        <v>2</v>
      </c>
    </row>
    <row r="59" spans="1:14" s="39" customFormat="1" ht="15" customHeight="1">
      <c r="A59" s="38" t="s">
        <v>9</v>
      </c>
      <c r="B59" s="57">
        <v>140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9"/>
      <c r="N59" s="8" t="s">
        <v>2</v>
      </c>
    </row>
    <row r="60" spans="1:14" s="39" customFormat="1" ht="28.5" customHeight="1">
      <c r="A60" s="38" t="s">
        <v>10</v>
      </c>
      <c r="B60" s="57" t="s">
        <v>37</v>
      </c>
      <c r="C60" s="58"/>
      <c r="D60" s="58"/>
      <c r="E60" s="59"/>
      <c r="F60" s="57"/>
      <c r="G60" s="58"/>
      <c r="H60" s="58"/>
      <c r="I60" s="59"/>
      <c r="J60" s="57"/>
      <c r="K60" s="58"/>
      <c r="L60" s="58"/>
      <c r="M60" s="59"/>
      <c r="N60" s="8" t="s">
        <v>2</v>
      </c>
    </row>
    <row r="61" spans="1:14" s="39" customFormat="1" ht="15" customHeight="1">
      <c r="A61" s="38" t="s">
        <v>11</v>
      </c>
      <c r="B61" s="8">
        <v>40</v>
      </c>
      <c r="C61" s="8">
        <v>36</v>
      </c>
      <c r="D61" s="8">
        <v>35</v>
      </c>
      <c r="E61" s="8">
        <f>SUM(B61:D61)/3</f>
        <v>37</v>
      </c>
      <c r="F61" s="8"/>
      <c r="G61" s="8"/>
      <c r="H61" s="8"/>
      <c r="I61" s="8">
        <f>SUM(F61:H61)/3</f>
        <v>0</v>
      </c>
      <c r="J61" s="8"/>
      <c r="K61" s="8"/>
      <c r="L61" s="8"/>
      <c r="M61" s="8">
        <f>SUM(J61:L61)/3</f>
        <v>0</v>
      </c>
      <c r="N61" s="8">
        <f>E61</f>
        <v>37</v>
      </c>
    </row>
    <row r="62" spans="1:14" s="39" customFormat="1" ht="15" customHeight="1">
      <c r="A62" s="40" t="s">
        <v>3</v>
      </c>
      <c r="B62" s="8">
        <f>B59*B61</f>
        <v>5600</v>
      </c>
      <c r="C62" s="8">
        <f>B59*C61</f>
        <v>5040</v>
      </c>
      <c r="D62" s="8">
        <f>B59*D61</f>
        <v>4900</v>
      </c>
      <c r="E62" s="8">
        <f>B59*E61</f>
        <v>5180</v>
      </c>
      <c r="F62" s="8">
        <f>B59*F61</f>
        <v>0</v>
      </c>
      <c r="G62" s="8">
        <f>B59*G61</f>
        <v>0</v>
      </c>
      <c r="H62" s="8">
        <f>B59*H61</f>
        <v>0</v>
      </c>
      <c r="I62" s="8">
        <f>F59*I61</f>
        <v>0</v>
      </c>
      <c r="J62" s="8">
        <f>B59*J61</f>
        <v>0</v>
      </c>
      <c r="K62" s="8">
        <f>B59*K61</f>
        <v>0</v>
      </c>
      <c r="L62" s="8">
        <f>B59*L61</f>
        <v>0</v>
      </c>
      <c r="M62" s="8">
        <f>J59*M61</f>
        <v>0</v>
      </c>
      <c r="N62" s="8">
        <f>E62</f>
        <v>5180</v>
      </c>
    </row>
    <row r="63" spans="1:14" s="39" customFormat="1" ht="39" customHeight="1">
      <c r="A63" s="38" t="s">
        <v>8</v>
      </c>
      <c r="B63" s="63" t="s">
        <v>103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5"/>
      <c r="N63" s="8" t="s">
        <v>2</v>
      </c>
    </row>
    <row r="64" spans="1:14" s="39" customFormat="1" ht="15" customHeight="1">
      <c r="A64" s="38" t="s">
        <v>9</v>
      </c>
      <c r="B64" s="90">
        <v>1.2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2"/>
      <c r="N64" s="8" t="s">
        <v>2</v>
      </c>
    </row>
    <row r="65" spans="1:14" s="39" customFormat="1" ht="15" customHeight="1">
      <c r="A65" s="38" t="s">
        <v>10</v>
      </c>
      <c r="B65" s="57" t="s">
        <v>36</v>
      </c>
      <c r="C65" s="58"/>
      <c r="D65" s="58"/>
      <c r="E65" s="59"/>
      <c r="F65" s="57"/>
      <c r="G65" s="58"/>
      <c r="H65" s="58"/>
      <c r="I65" s="59"/>
      <c r="J65" s="57"/>
      <c r="K65" s="58"/>
      <c r="L65" s="58"/>
      <c r="M65" s="59"/>
      <c r="N65" s="8" t="s">
        <v>2</v>
      </c>
    </row>
    <row r="66" spans="1:14" s="39" customFormat="1" ht="15" customHeight="1">
      <c r="A66" s="38" t="s">
        <v>11</v>
      </c>
      <c r="B66" s="8">
        <v>50</v>
      </c>
      <c r="C66" s="8">
        <v>32</v>
      </c>
      <c r="D66" s="8">
        <v>40</v>
      </c>
      <c r="E66" s="8">
        <f>SUM(B66:D66)/3</f>
        <v>40.666666666666664</v>
      </c>
      <c r="F66" s="8"/>
      <c r="G66" s="8"/>
      <c r="H66" s="8"/>
      <c r="I66" s="8">
        <f>SUM(F66:H66)/3</f>
        <v>0</v>
      </c>
      <c r="J66" s="8"/>
      <c r="K66" s="8"/>
      <c r="L66" s="8"/>
      <c r="M66" s="8">
        <f>SUM(J66:L66)/3</f>
        <v>0</v>
      </c>
      <c r="N66" s="8">
        <f>E66</f>
        <v>40.666666666666664</v>
      </c>
    </row>
    <row r="67" spans="1:14" s="39" customFormat="1" ht="15" customHeight="1">
      <c r="A67" s="40" t="s">
        <v>3</v>
      </c>
      <c r="B67" s="8">
        <f>B64*B66</f>
        <v>60</v>
      </c>
      <c r="C67" s="8">
        <f>B64*C66</f>
        <v>38.4</v>
      </c>
      <c r="D67" s="8">
        <f>B64*D66</f>
        <v>48</v>
      </c>
      <c r="E67" s="8">
        <f>B64*E66</f>
        <v>48.8</v>
      </c>
      <c r="F67" s="8">
        <f>B64*F66</f>
        <v>0</v>
      </c>
      <c r="G67" s="8">
        <f>B64*G66</f>
        <v>0</v>
      </c>
      <c r="H67" s="8">
        <f>B64*H66</f>
        <v>0</v>
      </c>
      <c r="I67" s="8">
        <f>F64*I66</f>
        <v>0</v>
      </c>
      <c r="J67" s="8">
        <f>B64*J66</f>
        <v>0</v>
      </c>
      <c r="K67" s="8">
        <f>B64*K66</f>
        <v>0</v>
      </c>
      <c r="L67" s="8">
        <f>B64*L66</f>
        <v>0</v>
      </c>
      <c r="M67" s="8">
        <f>J64*M66</f>
        <v>0</v>
      </c>
      <c r="N67" s="8">
        <f>E67</f>
        <v>48.8</v>
      </c>
    </row>
    <row r="68" spans="1:14" s="39" customFormat="1" ht="28.5" customHeight="1">
      <c r="A68" s="38" t="s">
        <v>8</v>
      </c>
      <c r="B68" s="63" t="s">
        <v>104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5"/>
      <c r="N68" s="8" t="s">
        <v>2</v>
      </c>
    </row>
    <row r="69" spans="1:14" s="39" customFormat="1" ht="17.25" customHeight="1">
      <c r="A69" s="38" t="s">
        <v>9</v>
      </c>
      <c r="B69" s="57">
        <v>75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9"/>
      <c r="N69" s="8" t="s">
        <v>2</v>
      </c>
    </row>
    <row r="70" spans="1:14" s="39" customFormat="1" ht="17.25" customHeight="1">
      <c r="A70" s="38" t="s">
        <v>10</v>
      </c>
      <c r="B70" s="57" t="s">
        <v>38</v>
      </c>
      <c r="C70" s="58"/>
      <c r="D70" s="58"/>
      <c r="E70" s="59"/>
      <c r="F70" s="57"/>
      <c r="G70" s="58"/>
      <c r="H70" s="58"/>
      <c r="I70" s="59"/>
      <c r="J70" s="57"/>
      <c r="K70" s="58"/>
      <c r="L70" s="58"/>
      <c r="M70" s="59"/>
      <c r="N70" s="8" t="s">
        <v>2</v>
      </c>
    </row>
    <row r="71" spans="1:14" s="39" customFormat="1" ht="15" customHeight="1">
      <c r="A71" s="38" t="s">
        <v>11</v>
      </c>
      <c r="B71" s="8">
        <v>40</v>
      </c>
      <c r="C71" s="8">
        <v>73</v>
      </c>
      <c r="D71" s="8">
        <v>35</v>
      </c>
      <c r="E71" s="8">
        <f>SUM(B71:D71)/3</f>
        <v>49.333333333333336</v>
      </c>
      <c r="F71" s="8"/>
      <c r="G71" s="8"/>
      <c r="H71" s="8"/>
      <c r="I71" s="8">
        <f>SUM(F71:H71)/3</f>
        <v>0</v>
      </c>
      <c r="J71" s="8"/>
      <c r="K71" s="8"/>
      <c r="L71" s="8"/>
      <c r="M71" s="8">
        <f>SUM(J71:L71)/3</f>
        <v>0</v>
      </c>
      <c r="N71" s="8">
        <f>E71</f>
        <v>49.333333333333336</v>
      </c>
    </row>
    <row r="72" spans="1:14" s="39" customFormat="1" ht="15" customHeight="1">
      <c r="A72" s="40" t="s">
        <v>3</v>
      </c>
      <c r="B72" s="8">
        <f>B69*B71</f>
        <v>3000</v>
      </c>
      <c r="C72" s="8">
        <f>B69*C71</f>
        <v>5475</v>
      </c>
      <c r="D72" s="8">
        <f>B69*D71</f>
        <v>2625</v>
      </c>
      <c r="E72" s="8">
        <f>B69*E71</f>
        <v>3700</v>
      </c>
      <c r="F72" s="8">
        <f>B69*F71</f>
        <v>0</v>
      </c>
      <c r="G72" s="8">
        <f>B69*G71</f>
        <v>0</v>
      </c>
      <c r="H72" s="8">
        <f>B69*H71</f>
        <v>0</v>
      </c>
      <c r="I72" s="8">
        <f>F69*I71</f>
        <v>0</v>
      </c>
      <c r="J72" s="8">
        <f>B69*J71</f>
        <v>0</v>
      </c>
      <c r="K72" s="8">
        <f>B69*K71</f>
        <v>0</v>
      </c>
      <c r="L72" s="8">
        <f>B69*L71</f>
        <v>0</v>
      </c>
      <c r="M72" s="8">
        <f>J69*M71</f>
        <v>0</v>
      </c>
      <c r="N72" s="8">
        <f>E72</f>
        <v>3700</v>
      </c>
    </row>
    <row r="73" spans="1:14" s="39" customFormat="1" ht="28.5" customHeight="1">
      <c r="A73" s="38" t="s">
        <v>8</v>
      </c>
      <c r="B73" s="63" t="s">
        <v>105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5"/>
      <c r="N73" s="8" t="s">
        <v>2</v>
      </c>
    </row>
    <row r="74" spans="1:14" s="39" customFormat="1" ht="18" customHeight="1">
      <c r="A74" s="38" t="s">
        <v>9</v>
      </c>
      <c r="B74" s="57">
        <v>25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9"/>
      <c r="N74" s="8" t="s">
        <v>2</v>
      </c>
    </row>
    <row r="75" spans="1:14" s="39" customFormat="1" ht="18" customHeight="1">
      <c r="A75" s="38" t="s">
        <v>10</v>
      </c>
      <c r="B75" s="57" t="s">
        <v>38</v>
      </c>
      <c r="C75" s="58"/>
      <c r="D75" s="58"/>
      <c r="E75" s="59"/>
      <c r="F75" s="57"/>
      <c r="G75" s="58"/>
      <c r="H75" s="58"/>
      <c r="I75" s="59"/>
      <c r="J75" s="57"/>
      <c r="K75" s="58"/>
      <c r="L75" s="58"/>
      <c r="M75" s="59"/>
      <c r="N75" s="8" t="s">
        <v>2</v>
      </c>
    </row>
    <row r="76" spans="1:14" s="39" customFormat="1" ht="15" customHeight="1">
      <c r="A76" s="38" t="s">
        <v>11</v>
      </c>
      <c r="B76" s="8">
        <v>200</v>
      </c>
      <c r="C76" s="8">
        <v>120</v>
      </c>
      <c r="D76" s="8">
        <v>180</v>
      </c>
      <c r="E76" s="8">
        <f>SUM(B76:D76)/3</f>
        <v>166.66666666666666</v>
      </c>
      <c r="F76" s="8"/>
      <c r="G76" s="8"/>
      <c r="H76" s="8"/>
      <c r="I76" s="8">
        <f>SUM(F76:H76)/3</f>
        <v>0</v>
      </c>
      <c r="J76" s="8"/>
      <c r="K76" s="8"/>
      <c r="L76" s="8"/>
      <c r="M76" s="8">
        <f>SUM(J76:L76)/3</f>
        <v>0</v>
      </c>
      <c r="N76" s="8">
        <f>E76</f>
        <v>166.66666666666666</v>
      </c>
    </row>
    <row r="77" spans="1:14" s="39" customFormat="1" ht="15" customHeight="1">
      <c r="A77" s="40" t="s">
        <v>3</v>
      </c>
      <c r="B77" s="8">
        <f>B74*B76</f>
        <v>5000</v>
      </c>
      <c r="C77" s="8">
        <f>B74*C76</f>
        <v>3000</v>
      </c>
      <c r="D77" s="8">
        <f>B74*D76</f>
        <v>4500</v>
      </c>
      <c r="E77" s="8">
        <f>B74*E76</f>
        <v>4166.666666666666</v>
      </c>
      <c r="F77" s="8">
        <f>B74*F76</f>
        <v>0</v>
      </c>
      <c r="G77" s="8">
        <f>B74*G76</f>
        <v>0</v>
      </c>
      <c r="H77" s="8">
        <f>B74*H76</f>
        <v>0</v>
      </c>
      <c r="I77" s="8">
        <f>F74*I76</f>
        <v>0</v>
      </c>
      <c r="J77" s="8">
        <f>B74*J76</f>
        <v>0</v>
      </c>
      <c r="K77" s="8">
        <f>B74*K76</f>
        <v>0</v>
      </c>
      <c r="L77" s="8">
        <f>B74*L76</f>
        <v>0</v>
      </c>
      <c r="M77" s="8">
        <f>J74*M76</f>
        <v>0</v>
      </c>
      <c r="N77" s="8">
        <f>E77</f>
        <v>4166.666666666666</v>
      </c>
    </row>
    <row r="78" spans="1:14" s="39" customFormat="1" ht="28.5" customHeight="1">
      <c r="A78" s="38" t="s">
        <v>8</v>
      </c>
      <c r="B78" s="63" t="s">
        <v>91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5"/>
      <c r="N78" s="8" t="s">
        <v>2</v>
      </c>
    </row>
    <row r="79" spans="1:14" s="39" customFormat="1" ht="15" customHeight="1">
      <c r="A79" s="38" t="s">
        <v>9</v>
      </c>
      <c r="B79" s="93">
        <v>8.1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2"/>
      <c r="N79" s="8" t="s">
        <v>2</v>
      </c>
    </row>
    <row r="80" spans="1:14" s="39" customFormat="1" ht="15" customHeight="1">
      <c r="A80" s="38" t="s">
        <v>10</v>
      </c>
      <c r="B80" s="57" t="s">
        <v>35</v>
      </c>
      <c r="C80" s="58"/>
      <c r="D80" s="58"/>
      <c r="E80" s="59"/>
      <c r="F80" s="57"/>
      <c r="G80" s="58"/>
      <c r="H80" s="58"/>
      <c r="I80" s="59"/>
      <c r="J80" s="57"/>
      <c r="K80" s="58"/>
      <c r="L80" s="58"/>
      <c r="M80" s="59"/>
      <c r="N80" s="8" t="s">
        <v>2</v>
      </c>
    </row>
    <row r="81" spans="1:14" s="39" customFormat="1" ht="15" customHeight="1">
      <c r="A81" s="38" t="s">
        <v>11</v>
      </c>
      <c r="B81" s="41">
        <v>170</v>
      </c>
      <c r="C81" s="41">
        <v>98</v>
      </c>
      <c r="D81" s="41">
        <v>160</v>
      </c>
      <c r="E81" s="41">
        <f>SUM(B81:D81)/3</f>
        <v>142.66666666666666</v>
      </c>
      <c r="F81" s="8"/>
      <c r="G81" s="8"/>
      <c r="H81" s="8"/>
      <c r="I81" s="8">
        <f>SUM(F81:H81)/3</f>
        <v>0</v>
      </c>
      <c r="J81" s="8"/>
      <c r="K81" s="8"/>
      <c r="L81" s="8"/>
      <c r="M81" s="8">
        <f>SUM(J81:L81)/3</f>
        <v>0</v>
      </c>
      <c r="N81" s="8">
        <f>E81</f>
        <v>142.66666666666666</v>
      </c>
    </row>
    <row r="82" spans="1:14" s="39" customFormat="1" ht="15" customHeight="1">
      <c r="A82" s="40" t="s">
        <v>3</v>
      </c>
      <c r="B82" s="8">
        <f>B79*B81</f>
        <v>1377</v>
      </c>
      <c r="C82" s="8">
        <f>B79*C81</f>
        <v>793.8</v>
      </c>
      <c r="D82" s="8">
        <f>B79*D81</f>
        <v>1296</v>
      </c>
      <c r="E82" s="8">
        <f>B79*E81</f>
        <v>1155.6</v>
      </c>
      <c r="F82" s="8">
        <f>B79*F81</f>
        <v>0</v>
      </c>
      <c r="G82" s="8">
        <f>B79*G81</f>
        <v>0</v>
      </c>
      <c r="H82" s="8">
        <f>B79*H81</f>
        <v>0</v>
      </c>
      <c r="I82" s="8">
        <f>F79*I81</f>
        <v>0</v>
      </c>
      <c r="J82" s="8">
        <f>B79*J81</f>
        <v>0</v>
      </c>
      <c r="K82" s="8">
        <f>B79*K81</f>
        <v>0</v>
      </c>
      <c r="L82" s="8">
        <f>B79*L81</f>
        <v>0</v>
      </c>
      <c r="M82" s="8">
        <f>J79*M81</f>
        <v>0</v>
      </c>
      <c r="N82" s="8">
        <f>E82</f>
        <v>1155.6</v>
      </c>
    </row>
    <row r="83" spans="1:14" s="39" customFormat="1" ht="28.5" customHeight="1">
      <c r="A83" s="38" t="s">
        <v>8</v>
      </c>
      <c r="B83" s="63" t="s">
        <v>106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5"/>
      <c r="N83" s="8" t="s">
        <v>2</v>
      </c>
    </row>
    <row r="84" spans="1:14" s="39" customFormat="1" ht="15.75" customHeight="1">
      <c r="A84" s="38" t="s">
        <v>9</v>
      </c>
      <c r="B84" s="57">
        <v>50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9"/>
      <c r="N84" s="8" t="s">
        <v>2</v>
      </c>
    </row>
    <row r="85" spans="1:14" s="39" customFormat="1" ht="15.75" customHeight="1">
      <c r="A85" s="38" t="s">
        <v>10</v>
      </c>
      <c r="B85" s="57" t="s">
        <v>35</v>
      </c>
      <c r="C85" s="58"/>
      <c r="D85" s="58"/>
      <c r="E85" s="59"/>
      <c r="F85" s="57"/>
      <c r="G85" s="58"/>
      <c r="H85" s="58"/>
      <c r="I85" s="59"/>
      <c r="J85" s="57"/>
      <c r="K85" s="58"/>
      <c r="L85" s="58"/>
      <c r="M85" s="59"/>
      <c r="N85" s="8" t="s">
        <v>2</v>
      </c>
    </row>
    <row r="86" spans="1:14" s="39" customFormat="1" ht="13.5" customHeight="1">
      <c r="A86" s="38" t="s">
        <v>11</v>
      </c>
      <c r="B86" s="8">
        <v>50</v>
      </c>
      <c r="C86" s="8">
        <v>60</v>
      </c>
      <c r="D86" s="8">
        <v>45</v>
      </c>
      <c r="E86" s="8">
        <f>SUM(B86:D86)/3</f>
        <v>51.666666666666664</v>
      </c>
      <c r="F86" s="8"/>
      <c r="G86" s="8"/>
      <c r="H86" s="8"/>
      <c r="I86" s="8">
        <f>SUM(F86:H86)/3</f>
        <v>0</v>
      </c>
      <c r="J86" s="8"/>
      <c r="K86" s="8"/>
      <c r="L86" s="8"/>
      <c r="M86" s="8">
        <f>SUM(J86:L86)/3</f>
        <v>0</v>
      </c>
      <c r="N86" s="8">
        <f>E86</f>
        <v>51.666666666666664</v>
      </c>
    </row>
    <row r="87" spans="1:14" s="39" customFormat="1" ht="13.5" customHeight="1">
      <c r="A87" s="40" t="s">
        <v>3</v>
      </c>
      <c r="B87" s="8">
        <f>B84*B86</f>
        <v>2500</v>
      </c>
      <c r="C87" s="8">
        <f>B84*C86</f>
        <v>3000</v>
      </c>
      <c r="D87" s="8">
        <f>B84*D86</f>
        <v>2250</v>
      </c>
      <c r="E87" s="8">
        <f>B84*E86</f>
        <v>2583.333333333333</v>
      </c>
      <c r="F87" s="8">
        <f>B84*F86</f>
        <v>0</v>
      </c>
      <c r="G87" s="8">
        <f>B84*G86</f>
        <v>0</v>
      </c>
      <c r="H87" s="8">
        <f>B84*H86</f>
        <v>0</v>
      </c>
      <c r="I87" s="8">
        <f>F84*I86</f>
        <v>0</v>
      </c>
      <c r="J87" s="8">
        <f>B84*J86</f>
        <v>0</v>
      </c>
      <c r="K87" s="8">
        <f>B84*K86</f>
        <v>0</v>
      </c>
      <c r="L87" s="8">
        <f>B84*L86</f>
        <v>0</v>
      </c>
      <c r="M87" s="8">
        <f>J84*M86</f>
        <v>0</v>
      </c>
      <c r="N87" s="8">
        <f>E87</f>
        <v>2583.333333333333</v>
      </c>
    </row>
    <row r="88" spans="1:14" s="39" customFormat="1" ht="28.5" customHeight="1">
      <c r="A88" s="38" t="s">
        <v>8</v>
      </c>
      <c r="B88" s="63" t="s">
        <v>127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5"/>
      <c r="N88" s="8" t="s">
        <v>2</v>
      </c>
    </row>
    <row r="89" spans="1:14" s="39" customFormat="1" ht="15.75" customHeight="1">
      <c r="A89" s="38" t="s">
        <v>9</v>
      </c>
      <c r="B89" s="57">
        <v>6</v>
      </c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9"/>
      <c r="N89" s="8" t="s">
        <v>2</v>
      </c>
    </row>
    <row r="90" spans="1:14" s="39" customFormat="1" ht="15.75" customHeight="1">
      <c r="A90" s="38" t="s">
        <v>10</v>
      </c>
      <c r="B90" s="83" t="s">
        <v>75</v>
      </c>
      <c r="C90" s="58"/>
      <c r="D90" s="58"/>
      <c r="E90" s="59"/>
      <c r="F90" s="57"/>
      <c r="G90" s="58"/>
      <c r="H90" s="58"/>
      <c r="I90" s="59"/>
      <c r="J90" s="57"/>
      <c r="K90" s="58"/>
      <c r="L90" s="58"/>
      <c r="M90" s="59"/>
      <c r="N90" s="8" t="s">
        <v>2</v>
      </c>
    </row>
    <row r="91" spans="1:14" s="39" customFormat="1" ht="16.5" customHeight="1">
      <c r="A91" s="38" t="s">
        <v>11</v>
      </c>
      <c r="B91" s="8">
        <v>85</v>
      </c>
      <c r="C91" s="8">
        <v>67</v>
      </c>
      <c r="D91" s="8">
        <v>80</v>
      </c>
      <c r="E91" s="8">
        <f>SUM(B91:D91)/3</f>
        <v>77.33333333333333</v>
      </c>
      <c r="F91" s="8"/>
      <c r="G91" s="8"/>
      <c r="H91" s="8"/>
      <c r="I91" s="8">
        <f>SUM(F91:H91)/3</f>
        <v>0</v>
      </c>
      <c r="J91" s="8"/>
      <c r="K91" s="8"/>
      <c r="L91" s="8"/>
      <c r="M91" s="8">
        <f>SUM(J91:L91)/3</f>
        <v>0</v>
      </c>
      <c r="N91" s="8">
        <f>E91</f>
        <v>77.33333333333333</v>
      </c>
    </row>
    <row r="92" spans="1:14" s="39" customFormat="1" ht="16.5" customHeight="1">
      <c r="A92" s="40" t="s">
        <v>3</v>
      </c>
      <c r="B92" s="8">
        <f>B89*B91</f>
        <v>510</v>
      </c>
      <c r="C92" s="8">
        <f>B89*C91</f>
        <v>402</v>
      </c>
      <c r="D92" s="8">
        <f>B89*D91</f>
        <v>480</v>
      </c>
      <c r="E92" s="8">
        <f>B89*E91</f>
        <v>464</v>
      </c>
      <c r="F92" s="8">
        <f>B89*F91</f>
        <v>0</v>
      </c>
      <c r="G92" s="8">
        <f>B89*G91</f>
        <v>0</v>
      </c>
      <c r="H92" s="8">
        <f>B89*H91</f>
        <v>0</v>
      </c>
      <c r="I92" s="8">
        <f>F89*I91</f>
        <v>0</v>
      </c>
      <c r="J92" s="8">
        <f>B89*J91</f>
        <v>0</v>
      </c>
      <c r="K92" s="8">
        <f>B89*K91</f>
        <v>0</v>
      </c>
      <c r="L92" s="8">
        <f>B89*L91</f>
        <v>0</v>
      </c>
      <c r="M92" s="8">
        <f>J89*M91</f>
        <v>0</v>
      </c>
      <c r="N92" s="8">
        <f>E92</f>
        <v>464</v>
      </c>
    </row>
    <row r="93" spans="1:14" s="39" customFormat="1" ht="25.5" customHeight="1">
      <c r="A93" s="38" t="s">
        <v>8</v>
      </c>
      <c r="B93" s="63" t="s">
        <v>128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5"/>
      <c r="N93" s="8" t="s">
        <v>2</v>
      </c>
    </row>
    <row r="94" spans="1:14" s="39" customFormat="1" ht="16.5" customHeight="1">
      <c r="A94" s="38" t="s">
        <v>9</v>
      </c>
      <c r="B94" s="57">
        <v>35</v>
      </c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9"/>
      <c r="N94" s="8" t="s">
        <v>2</v>
      </c>
    </row>
    <row r="95" spans="1:14" s="39" customFormat="1" ht="16.5" customHeight="1">
      <c r="A95" s="38" t="s">
        <v>10</v>
      </c>
      <c r="B95" s="83" t="s">
        <v>75</v>
      </c>
      <c r="C95" s="58"/>
      <c r="D95" s="58"/>
      <c r="E95" s="59"/>
      <c r="F95" s="57"/>
      <c r="G95" s="58"/>
      <c r="H95" s="58"/>
      <c r="I95" s="59"/>
      <c r="J95" s="57"/>
      <c r="K95" s="58"/>
      <c r="L95" s="58"/>
      <c r="M95" s="59"/>
      <c r="N95" s="8" t="s">
        <v>2</v>
      </c>
    </row>
    <row r="96" spans="1:14" s="39" customFormat="1" ht="14.25" customHeight="1">
      <c r="A96" s="38" t="s">
        <v>11</v>
      </c>
      <c r="B96" s="8">
        <v>85</v>
      </c>
      <c r="C96" s="8">
        <v>73</v>
      </c>
      <c r="D96" s="8">
        <v>80</v>
      </c>
      <c r="E96" s="8">
        <f>SUM(B96:D96)/3</f>
        <v>79.33333333333333</v>
      </c>
      <c r="F96" s="8"/>
      <c r="G96" s="8"/>
      <c r="H96" s="8"/>
      <c r="I96" s="8">
        <f>SUM(F96:H96)/3</f>
        <v>0</v>
      </c>
      <c r="J96" s="8"/>
      <c r="K96" s="8"/>
      <c r="L96" s="8"/>
      <c r="M96" s="8">
        <f>SUM(J96:L96)/3</f>
        <v>0</v>
      </c>
      <c r="N96" s="8">
        <f>E96</f>
        <v>79.33333333333333</v>
      </c>
    </row>
    <row r="97" spans="1:14" s="39" customFormat="1" ht="14.25" customHeight="1">
      <c r="A97" s="40" t="s">
        <v>3</v>
      </c>
      <c r="B97" s="8">
        <f>B94*B96</f>
        <v>2975</v>
      </c>
      <c r="C97" s="8">
        <f>B94*C96</f>
        <v>2555</v>
      </c>
      <c r="D97" s="8">
        <f>B94*D96</f>
        <v>2800</v>
      </c>
      <c r="E97" s="8">
        <f>B94*E96</f>
        <v>2776.6666666666665</v>
      </c>
      <c r="F97" s="8">
        <f>B94*F96</f>
        <v>0</v>
      </c>
      <c r="G97" s="8">
        <f>B94*G96</f>
        <v>0</v>
      </c>
      <c r="H97" s="8">
        <f>B94*H96</f>
        <v>0</v>
      </c>
      <c r="I97" s="8">
        <f>F94*I96</f>
        <v>0</v>
      </c>
      <c r="J97" s="8">
        <f>B94*J96</f>
        <v>0</v>
      </c>
      <c r="K97" s="8">
        <f>B94*K96</f>
        <v>0</v>
      </c>
      <c r="L97" s="8">
        <f>B94*L96</f>
        <v>0</v>
      </c>
      <c r="M97" s="8">
        <f>J94*M96</f>
        <v>0</v>
      </c>
      <c r="N97" s="8">
        <f>E97</f>
        <v>2776.6666666666665</v>
      </c>
    </row>
    <row r="98" spans="1:14" s="39" customFormat="1" ht="24" customHeight="1">
      <c r="A98" s="38" t="s">
        <v>8</v>
      </c>
      <c r="B98" s="63" t="s">
        <v>85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5"/>
      <c r="N98" s="8" t="s">
        <v>2</v>
      </c>
    </row>
    <row r="99" spans="1:14" s="39" customFormat="1" ht="12" customHeight="1">
      <c r="A99" s="38" t="s">
        <v>9</v>
      </c>
      <c r="B99" s="148">
        <v>35</v>
      </c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50"/>
      <c r="N99" s="8" t="s">
        <v>2</v>
      </c>
    </row>
    <row r="100" spans="1:14" s="39" customFormat="1" ht="15" customHeight="1">
      <c r="A100" s="38" t="s">
        <v>10</v>
      </c>
      <c r="B100" s="80" t="s">
        <v>75</v>
      </c>
      <c r="C100" s="81"/>
      <c r="D100" s="81"/>
      <c r="E100" s="82"/>
      <c r="F100" s="57"/>
      <c r="G100" s="58"/>
      <c r="H100" s="58"/>
      <c r="I100" s="59"/>
      <c r="J100" s="57"/>
      <c r="K100" s="58"/>
      <c r="L100" s="58"/>
      <c r="M100" s="59"/>
      <c r="N100" s="8" t="s">
        <v>2</v>
      </c>
    </row>
    <row r="101" spans="1:14" s="39" customFormat="1" ht="13.5" customHeight="1">
      <c r="A101" s="38" t="s">
        <v>11</v>
      </c>
      <c r="B101" s="8">
        <v>260</v>
      </c>
      <c r="C101" s="8">
        <v>240</v>
      </c>
      <c r="D101" s="8">
        <v>250</v>
      </c>
      <c r="E101" s="8">
        <f>SUM(B101:D101)/3</f>
        <v>250</v>
      </c>
      <c r="F101" s="8"/>
      <c r="G101" s="8"/>
      <c r="H101" s="8"/>
      <c r="I101" s="8">
        <f>SUM(F101:H101)/3</f>
        <v>0</v>
      </c>
      <c r="J101" s="8"/>
      <c r="K101" s="8"/>
      <c r="L101" s="8"/>
      <c r="M101" s="8">
        <f>SUM(J101:L101)/3</f>
        <v>0</v>
      </c>
      <c r="N101" s="8">
        <f>E101</f>
        <v>250</v>
      </c>
    </row>
    <row r="102" spans="1:14" s="39" customFormat="1" ht="13.5" customHeight="1">
      <c r="A102" s="40" t="s">
        <v>3</v>
      </c>
      <c r="B102" s="8">
        <f>B99*B101</f>
        <v>9100</v>
      </c>
      <c r="C102" s="8">
        <f>B99*C101</f>
        <v>8400</v>
      </c>
      <c r="D102" s="8">
        <f>B99*D101</f>
        <v>8750</v>
      </c>
      <c r="E102" s="8">
        <f>B99*E101</f>
        <v>8750</v>
      </c>
      <c r="F102" s="8">
        <f>B99*F101</f>
        <v>0</v>
      </c>
      <c r="G102" s="8">
        <f>B99*G101</f>
        <v>0</v>
      </c>
      <c r="H102" s="8">
        <f>B99*H101</f>
        <v>0</v>
      </c>
      <c r="I102" s="8">
        <f>F99*I101</f>
        <v>0</v>
      </c>
      <c r="J102" s="8">
        <f>B99*J101</f>
        <v>0</v>
      </c>
      <c r="K102" s="8">
        <f>B99*K101</f>
        <v>0</v>
      </c>
      <c r="L102" s="8">
        <f>B99*L101</f>
        <v>0</v>
      </c>
      <c r="M102" s="8">
        <f>J99*M101</f>
        <v>0</v>
      </c>
      <c r="N102" s="8">
        <f>E102</f>
        <v>8750</v>
      </c>
    </row>
    <row r="103" spans="1:14" s="39" customFormat="1" ht="41.25" customHeight="1">
      <c r="A103" s="38" t="s">
        <v>8</v>
      </c>
      <c r="B103" s="63" t="s">
        <v>129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5"/>
      <c r="N103" s="8" t="s">
        <v>2</v>
      </c>
    </row>
    <row r="104" spans="1:14" s="39" customFormat="1" ht="14.25" customHeight="1">
      <c r="A104" s="38" t="s">
        <v>9</v>
      </c>
      <c r="B104" s="57">
        <v>30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9"/>
      <c r="N104" s="8" t="s">
        <v>2</v>
      </c>
    </row>
    <row r="105" spans="1:14" s="39" customFormat="1" ht="14.25" customHeight="1">
      <c r="A105" s="38" t="s">
        <v>10</v>
      </c>
      <c r="B105" s="83" t="s">
        <v>75</v>
      </c>
      <c r="C105" s="58"/>
      <c r="D105" s="58"/>
      <c r="E105" s="59"/>
      <c r="F105" s="57"/>
      <c r="G105" s="58"/>
      <c r="H105" s="58"/>
      <c r="I105" s="59"/>
      <c r="J105" s="57"/>
      <c r="K105" s="58"/>
      <c r="L105" s="58"/>
      <c r="M105" s="59"/>
      <c r="N105" s="8" t="s">
        <v>2</v>
      </c>
    </row>
    <row r="106" spans="1:14" s="39" customFormat="1" ht="15.75" customHeight="1">
      <c r="A106" s="38" t="s">
        <v>11</v>
      </c>
      <c r="B106" s="8">
        <v>130</v>
      </c>
      <c r="C106" s="8">
        <v>149</v>
      </c>
      <c r="D106" s="8">
        <v>120</v>
      </c>
      <c r="E106" s="8">
        <f>SUM(B106:D106)/3</f>
        <v>133</v>
      </c>
      <c r="F106" s="8"/>
      <c r="G106" s="8"/>
      <c r="H106" s="8"/>
      <c r="I106" s="8">
        <f>SUM(F106:H106)/3</f>
        <v>0</v>
      </c>
      <c r="J106" s="8"/>
      <c r="K106" s="8"/>
      <c r="L106" s="8"/>
      <c r="M106" s="8">
        <f>SUM(J106:L106)/3</f>
        <v>0</v>
      </c>
      <c r="N106" s="8">
        <f>E106</f>
        <v>133</v>
      </c>
    </row>
    <row r="107" spans="1:14" s="39" customFormat="1" ht="15.75" customHeight="1">
      <c r="A107" s="40" t="s">
        <v>3</v>
      </c>
      <c r="B107" s="8">
        <f>B104*B106</f>
        <v>3900</v>
      </c>
      <c r="C107" s="8">
        <f>B104*C106</f>
        <v>4470</v>
      </c>
      <c r="D107" s="8">
        <f>B104*D106</f>
        <v>3600</v>
      </c>
      <c r="E107" s="8">
        <f>B104*E106</f>
        <v>3990</v>
      </c>
      <c r="F107" s="8">
        <f>B104*F106</f>
        <v>0</v>
      </c>
      <c r="G107" s="8">
        <f>B104*G106</f>
        <v>0</v>
      </c>
      <c r="H107" s="8">
        <f>B104*H106</f>
        <v>0</v>
      </c>
      <c r="I107" s="8">
        <f>F104*I106</f>
        <v>0</v>
      </c>
      <c r="J107" s="8">
        <f>B104*J106</f>
        <v>0</v>
      </c>
      <c r="K107" s="8">
        <f>B104*K106</f>
        <v>0</v>
      </c>
      <c r="L107" s="8">
        <f>B104*L106</f>
        <v>0</v>
      </c>
      <c r="M107" s="8">
        <f>J104*M106</f>
        <v>0</v>
      </c>
      <c r="N107" s="8">
        <f>E107</f>
        <v>3990</v>
      </c>
    </row>
    <row r="108" spans="1:14" s="39" customFormat="1" ht="13.5" customHeight="1">
      <c r="A108" s="38" t="s">
        <v>8</v>
      </c>
      <c r="B108" s="63" t="s">
        <v>68</v>
      </c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5"/>
      <c r="N108" s="8"/>
    </row>
    <row r="109" spans="1:14" s="39" customFormat="1" ht="15.75" customHeight="1">
      <c r="A109" s="38" t="s">
        <v>9</v>
      </c>
      <c r="B109" s="93">
        <v>0.6</v>
      </c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2"/>
      <c r="N109" s="8"/>
    </row>
    <row r="110" spans="1:14" s="39" customFormat="1" ht="15.75" customHeight="1">
      <c r="A110" s="38" t="s">
        <v>10</v>
      </c>
      <c r="B110" s="94" t="s">
        <v>76</v>
      </c>
      <c r="C110" s="95"/>
      <c r="D110" s="95"/>
      <c r="E110" s="96"/>
      <c r="F110" s="36"/>
      <c r="G110" s="36"/>
      <c r="H110" s="36"/>
      <c r="I110" s="36"/>
      <c r="J110" s="36"/>
      <c r="K110" s="36"/>
      <c r="L110" s="36"/>
      <c r="M110" s="37"/>
      <c r="N110" s="8"/>
    </row>
    <row r="111" spans="1:14" s="39" customFormat="1" ht="15.75" customHeight="1">
      <c r="A111" s="38" t="s">
        <v>11</v>
      </c>
      <c r="B111" s="8">
        <v>79</v>
      </c>
      <c r="C111" s="8">
        <v>80</v>
      </c>
      <c r="D111" s="8">
        <v>78</v>
      </c>
      <c r="E111" s="8">
        <f>SUM(B111:D111)/3</f>
        <v>79</v>
      </c>
      <c r="F111" s="36"/>
      <c r="G111" s="36"/>
      <c r="H111" s="36"/>
      <c r="I111" s="36"/>
      <c r="J111" s="36"/>
      <c r="K111" s="36"/>
      <c r="L111" s="36"/>
      <c r="M111" s="37"/>
      <c r="N111" s="8">
        <f>E111</f>
        <v>79</v>
      </c>
    </row>
    <row r="112" spans="1:14" s="39" customFormat="1" ht="15.75" customHeight="1">
      <c r="A112" s="40" t="s">
        <v>3</v>
      </c>
      <c r="B112" s="8">
        <f>B109*B111</f>
        <v>47.4</v>
      </c>
      <c r="C112" s="8">
        <f>B109*C111</f>
        <v>48</v>
      </c>
      <c r="D112" s="8">
        <f>B109*D111</f>
        <v>46.8</v>
      </c>
      <c r="E112" s="8">
        <f>B109*E111</f>
        <v>47.4</v>
      </c>
      <c r="F112" s="36"/>
      <c r="G112" s="36"/>
      <c r="H112" s="36"/>
      <c r="I112" s="36"/>
      <c r="J112" s="36"/>
      <c r="K112" s="36"/>
      <c r="L112" s="36"/>
      <c r="M112" s="37"/>
      <c r="N112" s="8">
        <f>E112</f>
        <v>47.4</v>
      </c>
    </row>
    <row r="113" spans="1:14" s="39" customFormat="1" ht="28.5" customHeight="1">
      <c r="A113" s="38" t="s">
        <v>8</v>
      </c>
      <c r="B113" s="63" t="s">
        <v>130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5"/>
      <c r="N113" s="8" t="s">
        <v>2</v>
      </c>
    </row>
    <row r="114" spans="1:14" s="39" customFormat="1" ht="16.5" customHeight="1">
      <c r="A114" s="38" t="s">
        <v>9</v>
      </c>
      <c r="B114" s="57">
        <v>60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9"/>
      <c r="N114" s="8" t="s">
        <v>2</v>
      </c>
    </row>
    <row r="115" spans="1:14" s="39" customFormat="1" ht="15.75" customHeight="1">
      <c r="A115" s="38" t="s">
        <v>10</v>
      </c>
      <c r="B115" s="83" t="s">
        <v>75</v>
      </c>
      <c r="C115" s="58"/>
      <c r="D115" s="58"/>
      <c r="E115" s="59"/>
      <c r="F115" s="57"/>
      <c r="G115" s="58"/>
      <c r="H115" s="58"/>
      <c r="I115" s="59"/>
      <c r="J115" s="57"/>
      <c r="K115" s="58"/>
      <c r="L115" s="58"/>
      <c r="M115" s="59"/>
      <c r="N115" s="8" t="s">
        <v>2</v>
      </c>
    </row>
    <row r="116" spans="1:14" s="39" customFormat="1" ht="14.25" customHeight="1">
      <c r="A116" s="38" t="s">
        <v>11</v>
      </c>
      <c r="B116" s="8">
        <v>80</v>
      </c>
      <c r="C116" s="8">
        <v>74</v>
      </c>
      <c r="D116" s="8">
        <v>80</v>
      </c>
      <c r="E116" s="8">
        <f>SUM(B116:D116)/3</f>
        <v>78</v>
      </c>
      <c r="F116" s="8"/>
      <c r="G116" s="8"/>
      <c r="H116" s="8"/>
      <c r="I116" s="8">
        <f>SUM(F116:H116)/3</f>
        <v>0</v>
      </c>
      <c r="J116" s="8"/>
      <c r="K116" s="8"/>
      <c r="L116" s="8"/>
      <c r="M116" s="8">
        <f>SUM(J116:L116)/3</f>
        <v>0</v>
      </c>
      <c r="N116" s="8">
        <f>E116</f>
        <v>78</v>
      </c>
    </row>
    <row r="117" spans="1:14" s="39" customFormat="1" ht="14.25" customHeight="1">
      <c r="A117" s="40" t="s">
        <v>3</v>
      </c>
      <c r="B117" s="8">
        <f>B114*B116</f>
        <v>4800</v>
      </c>
      <c r="C117" s="8">
        <f>B114*C116</f>
        <v>4440</v>
      </c>
      <c r="D117" s="8">
        <f>B114*D116</f>
        <v>4800</v>
      </c>
      <c r="E117" s="8">
        <f>B114*E116</f>
        <v>4680</v>
      </c>
      <c r="F117" s="8">
        <f>B114*F116</f>
        <v>0</v>
      </c>
      <c r="G117" s="8">
        <f>B114*G116</f>
        <v>0</v>
      </c>
      <c r="H117" s="8">
        <f>B114*H116</f>
        <v>0</v>
      </c>
      <c r="I117" s="8">
        <f>F114*I116</f>
        <v>0</v>
      </c>
      <c r="J117" s="8">
        <f>B114*J116</f>
        <v>0</v>
      </c>
      <c r="K117" s="8">
        <f>B114*K116</f>
        <v>0</v>
      </c>
      <c r="L117" s="8">
        <f>B114*L116</f>
        <v>0</v>
      </c>
      <c r="M117" s="8">
        <f>J114*M116</f>
        <v>0</v>
      </c>
      <c r="N117" s="8">
        <f>E117</f>
        <v>4680</v>
      </c>
    </row>
    <row r="118" spans="1:14" s="39" customFormat="1" ht="14.25" customHeight="1">
      <c r="A118" s="38" t="s">
        <v>8</v>
      </c>
      <c r="B118" s="63" t="s">
        <v>132</v>
      </c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5"/>
      <c r="N118" s="8"/>
    </row>
    <row r="119" spans="1:14" s="39" customFormat="1" ht="14.25" customHeight="1">
      <c r="A119" s="38" t="s">
        <v>9</v>
      </c>
      <c r="B119" s="93">
        <v>9.3</v>
      </c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2"/>
      <c r="N119" s="8"/>
    </row>
    <row r="120" spans="1:14" s="39" customFormat="1" ht="14.25" customHeight="1">
      <c r="A120" s="38" t="s">
        <v>10</v>
      </c>
      <c r="B120" s="57" t="s">
        <v>40</v>
      </c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9"/>
      <c r="N120" s="8"/>
    </row>
    <row r="121" spans="1:14" s="39" customFormat="1" ht="14.25" customHeight="1">
      <c r="A121" s="38" t="s">
        <v>11</v>
      </c>
      <c r="B121" s="8">
        <v>18</v>
      </c>
      <c r="C121" s="8">
        <v>36</v>
      </c>
      <c r="D121" s="8">
        <v>30</v>
      </c>
      <c r="E121" s="8">
        <f>SUM(B121:D121)/3</f>
        <v>28</v>
      </c>
      <c r="F121" s="36"/>
      <c r="G121" s="36"/>
      <c r="H121" s="36"/>
      <c r="I121" s="36"/>
      <c r="J121" s="36"/>
      <c r="K121" s="36"/>
      <c r="L121" s="36"/>
      <c r="M121" s="37"/>
      <c r="N121" s="8">
        <f>E121</f>
        <v>28</v>
      </c>
    </row>
    <row r="122" spans="1:14" s="39" customFormat="1" ht="14.25" customHeight="1">
      <c r="A122" s="40" t="s">
        <v>3</v>
      </c>
      <c r="B122" s="8">
        <f>B119*B121</f>
        <v>167.4</v>
      </c>
      <c r="C122" s="8">
        <f>B119*C121</f>
        <v>334.8</v>
      </c>
      <c r="D122" s="8">
        <f>B119*D121</f>
        <v>279</v>
      </c>
      <c r="E122" s="8">
        <f>B119*E121</f>
        <v>260.40000000000003</v>
      </c>
      <c r="F122" s="36"/>
      <c r="G122" s="36"/>
      <c r="H122" s="36"/>
      <c r="I122" s="36"/>
      <c r="J122" s="36"/>
      <c r="K122" s="36"/>
      <c r="L122" s="36"/>
      <c r="M122" s="37"/>
      <c r="N122" s="8">
        <f>E122</f>
        <v>260.40000000000003</v>
      </c>
    </row>
    <row r="123" spans="1:14" s="39" customFormat="1" ht="27" customHeight="1">
      <c r="A123" s="42" t="s">
        <v>59</v>
      </c>
      <c r="B123" s="63" t="s">
        <v>131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5"/>
      <c r="N123" s="8" t="s">
        <v>2</v>
      </c>
    </row>
    <row r="124" spans="1:14" s="39" customFormat="1" ht="15" customHeight="1">
      <c r="A124" s="38" t="s">
        <v>9</v>
      </c>
      <c r="B124" s="57">
        <v>20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9"/>
      <c r="N124" s="8" t="s">
        <v>2</v>
      </c>
    </row>
    <row r="125" spans="1:14" s="39" customFormat="1" ht="15" customHeight="1">
      <c r="A125" s="38" t="s">
        <v>10</v>
      </c>
      <c r="B125" s="83" t="s">
        <v>73</v>
      </c>
      <c r="C125" s="58"/>
      <c r="D125" s="58"/>
      <c r="E125" s="59"/>
      <c r="F125" s="57"/>
      <c r="G125" s="58"/>
      <c r="H125" s="58"/>
      <c r="I125" s="59"/>
      <c r="J125" s="57"/>
      <c r="K125" s="58"/>
      <c r="L125" s="58"/>
      <c r="M125" s="59"/>
      <c r="N125" s="8" t="s">
        <v>2</v>
      </c>
    </row>
    <row r="126" spans="1:14" s="39" customFormat="1" ht="15.75" customHeight="1">
      <c r="A126" s="38" t="s">
        <v>11</v>
      </c>
      <c r="B126" s="8">
        <v>159</v>
      </c>
      <c r="C126" s="8">
        <v>122</v>
      </c>
      <c r="D126" s="8">
        <v>120</v>
      </c>
      <c r="E126" s="8">
        <f>SUM(B126:D126)/3</f>
        <v>133.66666666666666</v>
      </c>
      <c r="F126" s="8"/>
      <c r="G126" s="8"/>
      <c r="H126" s="8"/>
      <c r="I126" s="8">
        <f>SUM(F126:H126)/3</f>
        <v>0</v>
      </c>
      <c r="J126" s="8"/>
      <c r="K126" s="8"/>
      <c r="L126" s="8"/>
      <c r="M126" s="8">
        <f>SUM(J126:L126)/3</f>
        <v>0</v>
      </c>
      <c r="N126" s="8">
        <f>E126</f>
        <v>133.66666666666666</v>
      </c>
    </row>
    <row r="127" spans="1:14" s="39" customFormat="1" ht="15.75" customHeight="1">
      <c r="A127" s="40" t="s">
        <v>3</v>
      </c>
      <c r="B127" s="8">
        <f>B124*B126</f>
        <v>3180</v>
      </c>
      <c r="C127" s="8">
        <v>2440</v>
      </c>
      <c r="D127" s="8">
        <f>B124*D126</f>
        <v>2400</v>
      </c>
      <c r="E127" s="8">
        <f>B124*E126</f>
        <v>2673.333333333333</v>
      </c>
      <c r="F127" s="8">
        <f>B124*F126</f>
        <v>0</v>
      </c>
      <c r="G127" s="8">
        <f>B124*G126</f>
        <v>0</v>
      </c>
      <c r="H127" s="8">
        <f>B124*H126</f>
        <v>0</v>
      </c>
      <c r="I127" s="8">
        <f>F124*I126</f>
        <v>0</v>
      </c>
      <c r="J127" s="8">
        <f>B124*J126</f>
        <v>0</v>
      </c>
      <c r="K127" s="8">
        <f>B124*K126</f>
        <v>0</v>
      </c>
      <c r="L127" s="8">
        <f>B124*L126</f>
        <v>0</v>
      </c>
      <c r="M127" s="8">
        <f>J124*M126</f>
        <v>0</v>
      </c>
      <c r="N127" s="8">
        <f>E127</f>
        <v>2673.333333333333</v>
      </c>
    </row>
    <row r="128" spans="1:14" s="39" customFormat="1" ht="15.75" customHeight="1">
      <c r="A128" s="38" t="s">
        <v>8</v>
      </c>
      <c r="B128" s="63" t="s">
        <v>133</v>
      </c>
      <c r="C128" s="64"/>
      <c r="D128" s="64"/>
      <c r="E128" s="65"/>
      <c r="F128" s="36"/>
      <c r="G128" s="36"/>
      <c r="H128" s="36"/>
      <c r="I128" s="36"/>
      <c r="J128" s="36"/>
      <c r="K128" s="36"/>
      <c r="L128" s="36"/>
      <c r="M128" s="37"/>
      <c r="N128" s="8"/>
    </row>
    <row r="129" spans="1:14" s="39" customFormat="1" ht="12" customHeight="1">
      <c r="A129" s="38" t="s">
        <v>9</v>
      </c>
      <c r="B129" s="93">
        <v>8.1</v>
      </c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2"/>
      <c r="N129" s="8"/>
    </row>
    <row r="130" spans="1:14" s="39" customFormat="1" ht="14.25" customHeight="1">
      <c r="A130" s="38" t="s">
        <v>10</v>
      </c>
      <c r="B130" s="57" t="s">
        <v>40</v>
      </c>
      <c r="C130" s="58"/>
      <c r="D130" s="58"/>
      <c r="E130" s="59"/>
      <c r="F130" s="36"/>
      <c r="G130" s="36"/>
      <c r="H130" s="36"/>
      <c r="I130" s="36"/>
      <c r="J130" s="36"/>
      <c r="K130" s="36"/>
      <c r="L130" s="36"/>
      <c r="M130" s="37"/>
      <c r="N130" s="8"/>
    </row>
    <row r="131" spans="1:14" s="39" customFormat="1" ht="15.75" customHeight="1">
      <c r="A131" s="38" t="s">
        <v>11</v>
      </c>
      <c r="B131" s="8">
        <v>36</v>
      </c>
      <c r="C131" s="8">
        <v>21</v>
      </c>
      <c r="D131" s="8">
        <v>35</v>
      </c>
      <c r="E131" s="8">
        <f>SUM(B131:D131)/3</f>
        <v>30.666666666666668</v>
      </c>
      <c r="F131" s="36"/>
      <c r="G131" s="36"/>
      <c r="H131" s="36"/>
      <c r="I131" s="36"/>
      <c r="J131" s="36"/>
      <c r="K131" s="36"/>
      <c r="L131" s="36"/>
      <c r="M131" s="37"/>
      <c r="N131" s="8">
        <f>E131</f>
        <v>30.666666666666668</v>
      </c>
    </row>
    <row r="132" spans="1:14" s="39" customFormat="1" ht="15.75" customHeight="1">
      <c r="A132" s="40" t="s">
        <v>3</v>
      </c>
      <c r="B132" s="8">
        <f>B129*B131</f>
        <v>291.59999999999997</v>
      </c>
      <c r="C132" s="8">
        <v>174</v>
      </c>
      <c r="D132" s="8">
        <f>B129*D131</f>
        <v>283.5</v>
      </c>
      <c r="E132" s="8">
        <f>B129*E131</f>
        <v>248.4</v>
      </c>
      <c r="F132" s="36"/>
      <c r="G132" s="36"/>
      <c r="H132" s="36"/>
      <c r="I132" s="36"/>
      <c r="J132" s="36"/>
      <c r="K132" s="36"/>
      <c r="L132" s="36"/>
      <c r="M132" s="37"/>
      <c r="N132" s="8">
        <f>E132</f>
        <v>248.4</v>
      </c>
    </row>
    <row r="133" spans="1:14" s="39" customFormat="1" ht="28.5" customHeight="1">
      <c r="A133" s="42" t="s">
        <v>59</v>
      </c>
      <c r="B133" s="63" t="s">
        <v>65</v>
      </c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5"/>
      <c r="N133" s="8" t="s">
        <v>2</v>
      </c>
    </row>
    <row r="134" spans="1:14" s="39" customFormat="1" ht="15" customHeight="1">
      <c r="A134" s="38" t="s">
        <v>9</v>
      </c>
      <c r="B134" s="57">
        <v>80</v>
      </c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9"/>
      <c r="N134" s="8" t="s">
        <v>2</v>
      </c>
    </row>
    <row r="135" spans="1:14" s="39" customFormat="1" ht="15" customHeight="1">
      <c r="A135" s="38" t="s">
        <v>10</v>
      </c>
      <c r="B135" s="83" t="s">
        <v>39</v>
      </c>
      <c r="C135" s="98"/>
      <c r="D135" s="98"/>
      <c r="E135" s="99"/>
      <c r="F135" s="57"/>
      <c r="G135" s="58"/>
      <c r="H135" s="58"/>
      <c r="I135" s="59"/>
      <c r="J135" s="57"/>
      <c r="K135" s="58"/>
      <c r="L135" s="58"/>
      <c r="M135" s="59"/>
      <c r="N135" s="8" t="s">
        <v>2</v>
      </c>
    </row>
    <row r="136" spans="1:14" s="39" customFormat="1" ht="15.75" customHeight="1">
      <c r="A136" s="38" t="s">
        <v>11</v>
      </c>
      <c r="B136" s="8">
        <v>300</v>
      </c>
      <c r="C136" s="8">
        <v>310</v>
      </c>
      <c r="D136" s="8">
        <v>275</v>
      </c>
      <c r="E136" s="8">
        <f>SUM(B136:D136)/3</f>
        <v>295</v>
      </c>
      <c r="F136" s="8"/>
      <c r="G136" s="8"/>
      <c r="H136" s="8"/>
      <c r="I136" s="8">
        <f>SUM(F136:H136)/3</f>
        <v>0</v>
      </c>
      <c r="J136" s="8"/>
      <c r="K136" s="8"/>
      <c r="L136" s="8"/>
      <c r="M136" s="8">
        <f>SUM(J136:L136)/3</f>
        <v>0</v>
      </c>
      <c r="N136" s="8">
        <f>E136</f>
        <v>295</v>
      </c>
    </row>
    <row r="137" spans="1:14" s="39" customFormat="1" ht="15.75" customHeight="1">
      <c r="A137" s="40" t="s">
        <v>3</v>
      </c>
      <c r="B137" s="8">
        <f>B134*B136</f>
        <v>24000</v>
      </c>
      <c r="C137" s="8">
        <f>B134*C136</f>
        <v>24800</v>
      </c>
      <c r="D137" s="8">
        <f>B134*D136</f>
        <v>22000</v>
      </c>
      <c r="E137" s="8">
        <f>B134*E136</f>
        <v>23600</v>
      </c>
      <c r="F137" s="8">
        <f>B134*F136</f>
        <v>0</v>
      </c>
      <c r="G137" s="8">
        <f>B134*G136</f>
        <v>0</v>
      </c>
      <c r="H137" s="8">
        <f>B134*H136</f>
        <v>0</v>
      </c>
      <c r="I137" s="8">
        <f>F134*I136</f>
        <v>0</v>
      </c>
      <c r="J137" s="8">
        <f>B134*J136</f>
        <v>0</v>
      </c>
      <c r="K137" s="8">
        <f>B134*K136</f>
        <v>0</v>
      </c>
      <c r="L137" s="8">
        <f>B134*L136</f>
        <v>0</v>
      </c>
      <c r="M137" s="8">
        <f>J134*M136</f>
        <v>0</v>
      </c>
      <c r="N137" s="8">
        <f>E137</f>
        <v>23600</v>
      </c>
    </row>
    <row r="138" spans="1:14" s="39" customFormat="1" ht="28.5" customHeight="1">
      <c r="A138" s="42" t="s">
        <v>59</v>
      </c>
      <c r="B138" s="63" t="s">
        <v>114</v>
      </c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5"/>
      <c r="N138" s="8" t="s">
        <v>2</v>
      </c>
    </row>
    <row r="139" spans="1:14" s="39" customFormat="1" ht="15" customHeight="1">
      <c r="A139" s="38" t="s">
        <v>9</v>
      </c>
      <c r="B139" s="93">
        <v>9</v>
      </c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2"/>
      <c r="N139" s="8" t="s">
        <v>2</v>
      </c>
    </row>
    <row r="140" spans="1:14" s="39" customFormat="1" ht="15" customHeight="1">
      <c r="A140" s="38" t="s">
        <v>10</v>
      </c>
      <c r="B140" s="83" t="s">
        <v>39</v>
      </c>
      <c r="C140" s="98"/>
      <c r="D140" s="98"/>
      <c r="E140" s="99"/>
      <c r="F140" s="57"/>
      <c r="G140" s="58"/>
      <c r="H140" s="58"/>
      <c r="I140" s="59"/>
      <c r="J140" s="57"/>
      <c r="K140" s="58"/>
      <c r="L140" s="58"/>
      <c r="M140" s="59"/>
      <c r="N140" s="8" t="s">
        <v>2</v>
      </c>
    </row>
    <row r="141" spans="1:14" s="39" customFormat="1" ht="15.75" customHeight="1">
      <c r="A141" s="38" t="s">
        <v>11</v>
      </c>
      <c r="B141" s="8">
        <v>116</v>
      </c>
      <c r="C141" s="8">
        <v>110</v>
      </c>
      <c r="D141" s="8">
        <v>115</v>
      </c>
      <c r="E141" s="8">
        <f>SUM(B141:D141)/3</f>
        <v>113.66666666666667</v>
      </c>
      <c r="F141" s="8"/>
      <c r="G141" s="8"/>
      <c r="H141" s="8"/>
      <c r="I141" s="8">
        <f>SUM(F141:H141)/3</f>
        <v>0</v>
      </c>
      <c r="J141" s="8"/>
      <c r="K141" s="8"/>
      <c r="L141" s="8"/>
      <c r="M141" s="8">
        <f>SUM(J141:L141)/3</f>
        <v>0</v>
      </c>
      <c r="N141" s="8">
        <f>E141</f>
        <v>113.66666666666667</v>
      </c>
    </row>
    <row r="142" spans="1:14" s="39" customFormat="1" ht="15.75" customHeight="1">
      <c r="A142" s="40" t="s">
        <v>3</v>
      </c>
      <c r="B142" s="8">
        <f>B139*B141</f>
        <v>1044</v>
      </c>
      <c r="C142" s="8">
        <f>B139*C141</f>
        <v>990</v>
      </c>
      <c r="D142" s="8">
        <f>B139*D141</f>
        <v>1035</v>
      </c>
      <c r="E142" s="8">
        <f>B139*E141</f>
        <v>1023</v>
      </c>
      <c r="F142" s="8">
        <f>B139*F141</f>
        <v>0</v>
      </c>
      <c r="G142" s="8">
        <f>B139*G141</f>
        <v>0</v>
      </c>
      <c r="H142" s="8">
        <f>B139*H141</f>
        <v>0</v>
      </c>
      <c r="I142" s="8">
        <f>F139*I141</f>
        <v>0</v>
      </c>
      <c r="J142" s="8">
        <f>B139*J141</f>
        <v>0</v>
      </c>
      <c r="K142" s="8">
        <f>B139*K141</f>
        <v>0</v>
      </c>
      <c r="L142" s="8">
        <f>B139*L141</f>
        <v>0</v>
      </c>
      <c r="M142" s="8">
        <f>J139*M141</f>
        <v>0</v>
      </c>
      <c r="N142" s="8">
        <f>E142</f>
        <v>1023</v>
      </c>
    </row>
    <row r="143" spans="1:14" s="39" customFormat="1" ht="28.5" customHeight="1">
      <c r="A143" s="42" t="s">
        <v>59</v>
      </c>
      <c r="B143" s="63" t="s">
        <v>113</v>
      </c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5"/>
      <c r="N143" s="8" t="s">
        <v>2</v>
      </c>
    </row>
    <row r="144" spans="1:14" s="39" customFormat="1" ht="15" customHeight="1">
      <c r="A144" s="38" t="s">
        <v>9</v>
      </c>
      <c r="B144" s="57">
        <v>65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9"/>
      <c r="N144" s="8" t="s">
        <v>2</v>
      </c>
    </row>
    <row r="145" spans="1:14" s="39" customFormat="1" ht="15" customHeight="1">
      <c r="A145" s="38" t="s">
        <v>10</v>
      </c>
      <c r="B145" s="83" t="s">
        <v>39</v>
      </c>
      <c r="C145" s="98"/>
      <c r="D145" s="98"/>
      <c r="E145" s="99"/>
      <c r="F145" s="57"/>
      <c r="G145" s="58"/>
      <c r="H145" s="58"/>
      <c r="I145" s="59"/>
      <c r="J145" s="57"/>
      <c r="K145" s="58"/>
      <c r="L145" s="58"/>
      <c r="M145" s="59"/>
      <c r="N145" s="8" t="s">
        <v>2</v>
      </c>
    </row>
    <row r="146" spans="1:14" s="39" customFormat="1" ht="15.75" customHeight="1">
      <c r="A146" s="38" t="s">
        <v>11</v>
      </c>
      <c r="B146" s="8">
        <v>220</v>
      </c>
      <c r="C146" s="8">
        <v>140</v>
      </c>
      <c r="D146" s="8">
        <v>150</v>
      </c>
      <c r="E146" s="8">
        <f>SUM(B146:D146)/3</f>
        <v>170</v>
      </c>
      <c r="F146" s="8"/>
      <c r="G146" s="8"/>
      <c r="H146" s="8"/>
      <c r="I146" s="8">
        <f>SUM(F146:H146)/3</f>
        <v>0</v>
      </c>
      <c r="J146" s="8"/>
      <c r="K146" s="8"/>
      <c r="L146" s="8"/>
      <c r="M146" s="8">
        <f>SUM(J146:L146)/3</f>
        <v>0</v>
      </c>
      <c r="N146" s="8">
        <f aca="true" t="shared" si="0" ref="N146:N152">E146</f>
        <v>170</v>
      </c>
    </row>
    <row r="147" spans="1:14" s="39" customFormat="1" ht="15.75" customHeight="1">
      <c r="A147" s="40" t="s">
        <v>3</v>
      </c>
      <c r="B147" s="8">
        <f>B144*B146</f>
        <v>14300</v>
      </c>
      <c r="C147" s="8">
        <f>B144*C146</f>
        <v>9100</v>
      </c>
      <c r="D147" s="8">
        <f>B144*D146</f>
        <v>9750</v>
      </c>
      <c r="E147" s="8">
        <f>B144*E146</f>
        <v>11050</v>
      </c>
      <c r="F147" s="8">
        <f>B144*F146</f>
        <v>0</v>
      </c>
      <c r="G147" s="8">
        <f>B144*G146</f>
        <v>0</v>
      </c>
      <c r="H147" s="8">
        <f>B144*H146</f>
        <v>0</v>
      </c>
      <c r="I147" s="8">
        <f>F144*I146</f>
        <v>0</v>
      </c>
      <c r="J147" s="8">
        <f>B144*J146</f>
        <v>0</v>
      </c>
      <c r="K147" s="8">
        <f>B144*K146</f>
        <v>0</v>
      </c>
      <c r="L147" s="8">
        <f>B144*L146</f>
        <v>0</v>
      </c>
      <c r="M147" s="8">
        <f>J144*M146</f>
        <v>0</v>
      </c>
      <c r="N147" s="8">
        <f t="shared" si="0"/>
        <v>11050</v>
      </c>
    </row>
    <row r="148" spans="1:14" s="39" customFormat="1" ht="15.75" customHeight="1">
      <c r="A148" s="40" t="s">
        <v>8</v>
      </c>
      <c r="B148" s="103" t="s">
        <v>67</v>
      </c>
      <c r="C148" s="104"/>
      <c r="D148" s="104"/>
      <c r="E148" s="105"/>
      <c r="F148" s="36"/>
      <c r="G148" s="36"/>
      <c r="H148" s="36"/>
      <c r="I148" s="36"/>
      <c r="J148" s="36"/>
      <c r="K148" s="36"/>
      <c r="L148" s="36"/>
      <c r="M148" s="37"/>
      <c r="N148" s="8">
        <f t="shared" si="0"/>
        <v>0</v>
      </c>
    </row>
    <row r="149" spans="1:14" s="39" customFormat="1" ht="12.75" customHeight="1">
      <c r="A149" s="40" t="s">
        <v>9</v>
      </c>
      <c r="B149" s="93">
        <v>20</v>
      </c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2"/>
      <c r="N149" s="8">
        <f t="shared" si="0"/>
        <v>0</v>
      </c>
    </row>
    <row r="150" spans="1:14" s="39" customFormat="1" ht="15.75" customHeight="1">
      <c r="A150" s="43" t="s">
        <v>10</v>
      </c>
      <c r="B150" s="94" t="s">
        <v>71</v>
      </c>
      <c r="C150" s="95"/>
      <c r="D150" s="95"/>
      <c r="E150" s="96"/>
      <c r="F150" s="36"/>
      <c r="G150" s="36"/>
      <c r="H150" s="36"/>
      <c r="I150" s="36"/>
      <c r="J150" s="36"/>
      <c r="K150" s="36"/>
      <c r="L150" s="36"/>
      <c r="M150" s="37"/>
      <c r="N150" s="8">
        <f t="shared" si="0"/>
        <v>0</v>
      </c>
    </row>
    <row r="151" spans="1:14" s="39" customFormat="1" ht="15.75" customHeight="1">
      <c r="A151" s="43" t="s">
        <v>11</v>
      </c>
      <c r="B151" s="8">
        <v>76</v>
      </c>
      <c r="C151" s="8">
        <v>66</v>
      </c>
      <c r="D151" s="8">
        <v>70</v>
      </c>
      <c r="E151" s="8">
        <f>SUM(B151:D151)/3</f>
        <v>70.66666666666667</v>
      </c>
      <c r="F151" s="36"/>
      <c r="G151" s="36"/>
      <c r="H151" s="36"/>
      <c r="I151" s="36"/>
      <c r="J151" s="36"/>
      <c r="K151" s="36"/>
      <c r="L151" s="36"/>
      <c r="M151" s="37"/>
      <c r="N151" s="8">
        <f t="shared" si="0"/>
        <v>70.66666666666667</v>
      </c>
    </row>
    <row r="152" spans="1:14" s="39" customFormat="1" ht="15.75" customHeight="1">
      <c r="A152" s="43" t="s">
        <v>3</v>
      </c>
      <c r="B152" s="8">
        <v>1350</v>
      </c>
      <c r="C152" s="8">
        <v>1305</v>
      </c>
      <c r="D152" s="8">
        <v>1215</v>
      </c>
      <c r="E152" s="8">
        <f>B149*E151</f>
        <v>1413.3333333333335</v>
      </c>
      <c r="F152" s="36"/>
      <c r="G152" s="36"/>
      <c r="H152" s="36"/>
      <c r="I152" s="36"/>
      <c r="J152" s="36"/>
      <c r="K152" s="36"/>
      <c r="L152" s="36"/>
      <c r="M152" s="37"/>
      <c r="N152" s="8">
        <f t="shared" si="0"/>
        <v>1413.3333333333335</v>
      </c>
    </row>
    <row r="153" spans="1:14" s="39" customFormat="1" ht="28.5" customHeight="1">
      <c r="A153" s="38" t="s">
        <v>8</v>
      </c>
      <c r="B153" s="63" t="s">
        <v>84</v>
      </c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5"/>
      <c r="N153" s="8" t="s">
        <v>2</v>
      </c>
    </row>
    <row r="154" spans="1:14" s="39" customFormat="1" ht="11.25" customHeight="1">
      <c r="A154" s="38" t="s">
        <v>9</v>
      </c>
      <c r="B154" s="57">
        <v>45</v>
      </c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9"/>
      <c r="N154" s="8" t="s">
        <v>2</v>
      </c>
    </row>
    <row r="155" spans="1:14" s="39" customFormat="1" ht="15" customHeight="1">
      <c r="A155" s="38" t="s">
        <v>10</v>
      </c>
      <c r="B155" s="83" t="s">
        <v>60</v>
      </c>
      <c r="C155" s="98"/>
      <c r="D155" s="98"/>
      <c r="E155" s="99"/>
      <c r="F155" s="57"/>
      <c r="G155" s="58"/>
      <c r="H155" s="58"/>
      <c r="I155" s="59"/>
      <c r="J155" s="57"/>
      <c r="K155" s="58"/>
      <c r="L155" s="58"/>
      <c r="M155" s="59"/>
      <c r="N155" s="8" t="s">
        <v>2</v>
      </c>
    </row>
    <row r="156" spans="1:14" s="39" customFormat="1" ht="15.75" customHeight="1">
      <c r="A156" s="38" t="s">
        <v>11</v>
      </c>
      <c r="B156" s="8">
        <v>85</v>
      </c>
      <c r="C156" s="8">
        <v>85</v>
      </c>
      <c r="D156" s="8">
        <v>85</v>
      </c>
      <c r="E156" s="8">
        <f>SUM(B156:D156)/3</f>
        <v>85</v>
      </c>
      <c r="F156" s="8"/>
      <c r="G156" s="8"/>
      <c r="H156" s="8"/>
      <c r="I156" s="8">
        <f>SUM(F156:H156)/3</f>
        <v>0</v>
      </c>
      <c r="J156" s="8"/>
      <c r="K156" s="8"/>
      <c r="L156" s="8"/>
      <c r="M156" s="8">
        <f>SUM(J156:L156)/3</f>
        <v>0</v>
      </c>
      <c r="N156" s="8">
        <f>E156</f>
        <v>85</v>
      </c>
    </row>
    <row r="157" spans="1:14" s="39" customFormat="1" ht="15.75" customHeight="1">
      <c r="A157" s="40" t="s">
        <v>3</v>
      </c>
      <c r="B157" s="8">
        <f>B154*B156</f>
        <v>3825</v>
      </c>
      <c r="C157" s="8">
        <f>B154*C156</f>
        <v>3825</v>
      </c>
      <c r="D157" s="8">
        <v>100</v>
      </c>
      <c r="E157" s="8">
        <f>B154*E156</f>
        <v>3825</v>
      </c>
      <c r="F157" s="8">
        <f>B154*F156</f>
        <v>0</v>
      </c>
      <c r="G157" s="8">
        <f>B154*G156</f>
        <v>0</v>
      </c>
      <c r="H157" s="8">
        <f>B154*H156</f>
        <v>0</v>
      </c>
      <c r="I157" s="8">
        <f>F154*I156</f>
        <v>0</v>
      </c>
      <c r="J157" s="8">
        <f>B154*J156</f>
        <v>0</v>
      </c>
      <c r="K157" s="8">
        <f>B154*K156</f>
        <v>0</v>
      </c>
      <c r="L157" s="8">
        <f>B154*L156</f>
        <v>0</v>
      </c>
      <c r="M157" s="8">
        <f>J154*M156</f>
        <v>0</v>
      </c>
      <c r="N157" s="8">
        <f>E157</f>
        <v>3825</v>
      </c>
    </row>
    <row r="158" spans="1:14" s="39" customFormat="1" ht="24.75" customHeight="1">
      <c r="A158" s="38" t="s">
        <v>8</v>
      </c>
      <c r="B158" s="63" t="s">
        <v>92</v>
      </c>
      <c r="C158" s="64"/>
      <c r="D158" s="64"/>
      <c r="E158" s="65"/>
      <c r="F158" s="36"/>
      <c r="G158" s="36"/>
      <c r="H158" s="36"/>
      <c r="I158" s="36"/>
      <c r="J158" s="36"/>
      <c r="K158" s="36"/>
      <c r="L158" s="36"/>
      <c r="M158" s="37"/>
      <c r="N158" s="8"/>
    </row>
    <row r="159" spans="1:14" s="39" customFormat="1" ht="13.5" customHeight="1">
      <c r="A159" s="38" t="s">
        <v>9</v>
      </c>
      <c r="B159" s="93">
        <v>25</v>
      </c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2"/>
      <c r="N159" s="8"/>
    </row>
    <row r="160" spans="1:14" s="39" customFormat="1" ht="15.75" customHeight="1">
      <c r="A160" s="38" t="s">
        <v>10</v>
      </c>
      <c r="B160" s="83" t="s">
        <v>119</v>
      </c>
      <c r="C160" s="58"/>
      <c r="D160" s="58"/>
      <c r="E160" s="59"/>
      <c r="F160" s="36"/>
      <c r="G160" s="36"/>
      <c r="H160" s="36"/>
      <c r="I160" s="36"/>
      <c r="J160" s="36"/>
      <c r="K160" s="36"/>
      <c r="L160" s="36"/>
      <c r="M160" s="37"/>
      <c r="N160" s="8"/>
    </row>
    <row r="161" spans="1:14" s="39" customFormat="1" ht="15.75" customHeight="1">
      <c r="A161" s="38" t="s">
        <v>11</v>
      </c>
      <c r="B161" s="8">
        <v>125</v>
      </c>
      <c r="C161" s="8">
        <v>81</v>
      </c>
      <c r="D161" s="8">
        <v>110</v>
      </c>
      <c r="E161" s="8">
        <f>SUM(B161:D161)/3</f>
        <v>105.33333333333333</v>
      </c>
      <c r="F161" s="36"/>
      <c r="G161" s="36"/>
      <c r="H161" s="36"/>
      <c r="I161" s="36"/>
      <c r="J161" s="36"/>
      <c r="K161" s="36"/>
      <c r="L161" s="36"/>
      <c r="M161" s="37"/>
      <c r="N161" s="8">
        <f>E161</f>
        <v>105.33333333333333</v>
      </c>
    </row>
    <row r="162" spans="1:14" s="39" customFormat="1" ht="15.75" customHeight="1">
      <c r="A162" s="40" t="s">
        <v>3</v>
      </c>
      <c r="B162" s="8">
        <v>1080</v>
      </c>
      <c r="C162" s="8">
        <v>1050</v>
      </c>
      <c r="D162" s="8">
        <v>930</v>
      </c>
      <c r="E162" s="8">
        <f>B159*E161</f>
        <v>2633.333333333333</v>
      </c>
      <c r="F162" s="36"/>
      <c r="G162" s="36"/>
      <c r="H162" s="36"/>
      <c r="I162" s="36"/>
      <c r="J162" s="36"/>
      <c r="K162" s="36"/>
      <c r="L162" s="36"/>
      <c r="M162" s="37"/>
      <c r="N162" s="8">
        <f>E162</f>
        <v>2633.333333333333</v>
      </c>
    </row>
    <row r="163" spans="1:14" s="39" customFormat="1" ht="28.5" customHeight="1">
      <c r="A163" s="38" t="s">
        <v>8</v>
      </c>
      <c r="B163" s="63" t="s">
        <v>93</v>
      </c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5"/>
      <c r="N163" s="8" t="s">
        <v>2</v>
      </c>
    </row>
    <row r="164" spans="1:14" s="39" customFormat="1" ht="11.25" customHeight="1">
      <c r="A164" s="38" t="s">
        <v>9</v>
      </c>
      <c r="B164" s="93">
        <v>18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2"/>
      <c r="N164" s="8" t="s">
        <v>2</v>
      </c>
    </row>
    <row r="165" spans="1:14" s="39" customFormat="1" ht="15" customHeight="1">
      <c r="A165" s="38" t="s">
        <v>10</v>
      </c>
      <c r="B165" s="83" t="s">
        <v>119</v>
      </c>
      <c r="C165" s="58"/>
      <c r="D165" s="58"/>
      <c r="E165" s="59"/>
      <c r="F165" s="57"/>
      <c r="G165" s="58"/>
      <c r="H165" s="58"/>
      <c r="I165" s="59"/>
      <c r="J165" s="57"/>
      <c r="K165" s="58"/>
      <c r="L165" s="58"/>
      <c r="M165" s="59"/>
      <c r="N165" s="8" t="s">
        <v>2</v>
      </c>
    </row>
    <row r="166" spans="1:14" s="39" customFormat="1" ht="15.75" customHeight="1">
      <c r="A166" s="38" t="s">
        <v>11</v>
      </c>
      <c r="B166" s="8">
        <v>125</v>
      </c>
      <c r="C166" s="8">
        <v>85</v>
      </c>
      <c r="D166" s="8">
        <v>120</v>
      </c>
      <c r="E166" s="8">
        <f>SUM(B166:D166)/3</f>
        <v>110</v>
      </c>
      <c r="F166" s="8"/>
      <c r="G166" s="8"/>
      <c r="H166" s="8"/>
      <c r="I166" s="8">
        <f>SUM(F166:H166)/3</f>
        <v>0</v>
      </c>
      <c r="J166" s="8"/>
      <c r="K166" s="8"/>
      <c r="L166" s="8"/>
      <c r="M166" s="8">
        <f>SUM(J166:L166)/3</f>
        <v>0</v>
      </c>
      <c r="N166" s="8">
        <f>E166</f>
        <v>110</v>
      </c>
    </row>
    <row r="167" spans="1:14" s="39" customFormat="1" ht="15.75" customHeight="1">
      <c r="A167" s="40" t="s">
        <v>3</v>
      </c>
      <c r="B167" s="8">
        <f>B164*B166</f>
        <v>2250</v>
      </c>
      <c r="C167" s="8">
        <f>B164*C166</f>
        <v>1530</v>
      </c>
      <c r="D167" s="8">
        <v>100</v>
      </c>
      <c r="E167" s="8">
        <f>B164*E166</f>
        <v>1980</v>
      </c>
      <c r="F167" s="8">
        <f>B164*F166</f>
        <v>0</v>
      </c>
      <c r="G167" s="8">
        <f>B164*G166</f>
        <v>0</v>
      </c>
      <c r="H167" s="8">
        <f>B164*H166</f>
        <v>0</v>
      </c>
      <c r="I167" s="8">
        <f>F164*I166</f>
        <v>0</v>
      </c>
      <c r="J167" s="8">
        <f>B164*J166</f>
        <v>0</v>
      </c>
      <c r="K167" s="8">
        <f>B164*K166</f>
        <v>0</v>
      </c>
      <c r="L167" s="8">
        <f>B164*L166</f>
        <v>0</v>
      </c>
      <c r="M167" s="8">
        <f>J164*M166</f>
        <v>0</v>
      </c>
      <c r="N167" s="8">
        <f>E167</f>
        <v>1980</v>
      </c>
    </row>
    <row r="168" spans="1:14" s="39" customFormat="1" ht="28.5" customHeight="1">
      <c r="A168" s="38" t="s">
        <v>8</v>
      </c>
      <c r="B168" s="63" t="s">
        <v>94</v>
      </c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5"/>
      <c r="N168" s="8" t="s">
        <v>2</v>
      </c>
    </row>
    <row r="169" spans="1:14" s="39" customFormat="1" ht="11.25" customHeight="1">
      <c r="A169" s="38" t="s">
        <v>9</v>
      </c>
      <c r="B169" s="57">
        <v>122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9"/>
      <c r="N169" s="8" t="s">
        <v>2</v>
      </c>
    </row>
    <row r="170" spans="1:14" s="39" customFormat="1" ht="15" customHeight="1">
      <c r="A170" s="38" t="s">
        <v>10</v>
      </c>
      <c r="B170" s="83" t="s">
        <v>120</v>
      </c>
      <c r="C170" s="98"/>
      <c r="D170" s="98"/>
      <c r="E170" s="99"/>
      <c r="F170" s="57"/>
      <c r="G170" s="58"/>
      <c r="H170" s="58"/>
      <c r="I170" s="59"/>
      <c r="J170" s="57"/>
      <c r="K170" s="58"/>
      <c r="L170" s="58"/>
      <c r="M170" s="59"/>
      <c r="N170" s="8" t="s">
        <v>2</v>
      </c>
    </row>
    <row r="171" spans="1:14" s="39" customFormat="1" ht="15.75" customHeight="1">
      <c r="A171" s="38" t="s">
        <v>11</v>
      </c>
      <c r="B171" s="8">
        <v>15</v>
      </c>
      <c r="C171" s="8">
        <v>13</v>
      </c>
      <c r="D171" s="8">
        <v>14</v>
      </c>
      <c r="E171" s="8">
        <f>SUM(B171:D171)/3</f>
        <v>14</v>
      </c>
      <c r="F171" s="8"/>
      <c r="G171" s="8"/>
      <c r="H171" s="8"/>
      <c r="I171" s="8">
        <f>SUM(F171:H171)/3</f>
        <v>0</v>
      </c>
      <c r="J171" s="8"/>
      <c r="K171" s="8"/>
      <c r="L171" s="8"/>
      <c r="M171" s="8">
        <f>SUM(J171:L171)/3</f>
        <v>0</v>
      </c>
      <c r="N171" s="8">
        <f>E171</f>
        <v>14</v>
      </c>
    </row>
    <row r="172" spans="1:14" s="39" customFormat="1" ht="15.75" customHeight="1">
      <c r="A172" s="40" t="s">
        <v>3</v>
      </c>
      <c r="B172" s="8">
        <f>B169*B171</f>
        <v>1830</v>
      </c>
      <c r="C172" s="8">
        <f>B169*C171</f>
        <v>1586</v>
      </c>
      <c r="D172" s="8">
        <v>100</v>
      </c>
      <c r="E172" s="8">
        <f>B169*E171</f>
        <v>1708</v>
      </c>
      <c r="F172" s="8">
        <f>B169*F171</f>
        <v>0</v>
      </c>
      <c r="G172" s="8">
        <f>B169*G171</f>
        <v>0</v>
      </c>
      <c r="H172" s="8">
        <f>B169*H171</f>
        <v>0</v>
      </c>
      <c r="I172" s="8">
        <f>F169*I171</f>
        <v>0</v>
      </c>
      <c r="J172" s="8">
        <f>B169*J171</f>
        <v>0</v>
      </c>
      <c r="K172" s="8">
        <f>B169*K171</f>
        <v>0</v>
      </c>
      <c r="L172" s="8">
        <f>B169*L171</f>
        <v>0</v>
      </c>
      <c r="M172" s="8">
        <f>J169*M171</f>
        <v>0</v>
      </c>
      <c r="N172" s="8">
        <f>E172</f>
        <v>1708</v>
      </c>
    </row>
    <row r="173" spans="1:14" s="39" customFormat="1" ht="28.5" customHeight="1">
      <c r="A173" s="38" t="s">
        <v>8</v>
      </c>
      <c r="B173" s="63" t="s">
        <v>95</v>
      </c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5"/>
      <c r="N173" s="8" t="s">
        <v>2</v>
      </c>
    </row>
    <row r="174" spans="1:14" s="39" customFormat="1" ht="11.25" customHeight="1">
      <c r="A174" s="38" t="s">
        <v>9</v>
      </c>
      <c r="B174" s="57">
        <v>548</v>
      </c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9"/>
      <c r="N174" s="8" t="s">
        <v>2</v>
      </c>
    </row>
    <row r="175" spans="1:14" s="39" customFormat="1" ht="15" customHeight="1">
      <c r="A175" s="38" t="s">
        <v>10</v>
      </c>
      <c r="B175" s="83" t="s">
        <v>60</v>
      </c>
      <c r="C175" s="98"/>
      <c r="D175" s="98"/>
      <c r="E175" s="99"/>
      <c r="F175" s="57"/>
      <c r="G175" s="58"/>
      <c r="H175" s="58"/>
      <c r="I175" s="59"/>
      <c r="J175" s="57"/>
      <c r="K175" s="58"/>
      <c r="L175" s="58"/>
      <c r="M175" s="59"/>
      <c r="N175" s="8" t="s">
        <v>2</v>
      </c>
    </row>
    <row r="176" spans="1:14" s="39" customFormat="1" ht="15.75" customHeight="1">
      <c r="A176" s="38" t="s">
        <v>11</v>
      </c>
      <c r="B176" s="46">
        <v>5.5</v>
      </c>
      <c r="C176" s="8">
        <v>4</v>
      </c>
      <c r="D176" s="8">
        <v>4.5</v>
      </c>
      <c r="E176" s="8">
        <f>SUM(B176:D176)/3</f>
        <v>4.666666666666667</v>
      </c>
      <c r="F176" s="8"/>
      <c r="G176" s="8"/>
      <c r="H176" s="8"/>
      <c r="I176" s="8">
        <f>SUM(F176:H176)/3</f>
        <v>0</v>
      </c>
      <c r="J176" s="8"/>
      <c r="K176" s="8"/>
      <c r="L176" s="8"/>
      <c r="M176" s="8">
        <f>SUM(J176:L176)/3</f>
        <v>0</v>
      </c>
      <c r="N176" s="8">
        <f>E176</f>
        <v>4.666666666666667</v>
      </c>
    </row>
    <row r="177" spans="1:14" s="39" customFormat="1" ht="15.75" customHeight="1">
      <c r="A177" s="40" t="s">
        <v>3</v>
      </c>
      <c r="B177" s="8">
        <f>B174*B176</f>
        <v>3014</v>
      </c>
      <c r="C177" s="8">
        <f>B174*C176</f>
        <v>2192</v>
      </c>
      <c r="D177" s="8">
        <v>100</v>
      </c>
      <c r="E177" s="8">
        <f>B174*E176</f>
        <v>2557.3333333333335</v>
      </c>
      <c r="F177" s="8">
        <f>B174*F176</f>
        <v>0</v>
      </c>
      <c r="G177" s="8">
        <f>B174*G176</f>
        <v>0</v>
      </c>
      <c r="H177" s="8">
        <f>B174*H176</f>
        <v>0</v>
      </c>
      <c r="I177" s="8">
        <f>F174*I176</f>
        <v>0</v>
      </c>
      <c r="J177" s="8">
        <f>B174*J176</f>
        <v>0</v>
      </c>
      <c r="K177" s="8">
        <f>B174*K176</f>
        <v>0</v>
      </c>
      <c r="L177" s="8">
        <f>B174*L176</f>
        <v>0</v>
      </c>
      <c r="M177" s="8">
        <f>J174*M176</f>
        <v>0</v>
      </c>
      <c r="N177" s="8">
        <f>E177+1</f>
        <v>2558.3333333333335</v>
      </c>
    </row>
    <row r="178" spans="1:14" s="39" customFormat="1" ht="28.5" customHeight="1">
      <c r="A178" s="38" t="s">
        <v>8</v>
      </c>
      <c r="B178" s="63" t="s">
        <v>118</v>
      </c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5"/>
      <c r="N178" s="8" t="s">
        <v>2</v>
      </c>
    </row>
    <row r="179" spans="1:14" s="39" customFormat="1" ht="12" customHeight="1">
      <c r="A179" s="38" t="s">
        <v>9</v>
      </c>
      <c r="B179" s="57">
        <v>4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9"/>
      <c r="N179" s="8" t="s">
        <v>2</v>
      </c>
    </row>
    <row r="180" spans="1:14" s="39" customFormat="1" ht="12" customHeight="1">
      <c r="A180" s="38" t="s">
        <v>10</v>
      </c>
      <c r="B180" s="83" t="s">
        <v>119</v>
      </c>
      <c r="C180" s="58"/>
      <c r="D180" s="58"/>
      <c r="E180" s="59"/>
      <c r="F180" s="57"/>
      <c r="G180" s="58"/>
      <c r="H180" s="58"/>
      <c r="I180" s="59"/>
      <c r="J180" s="57"/>
      <c r="K180" s="58"/>
      <c r="L180" s="58"/>
      <c r="M180" s="59"/>
      <c r="N180" s="8" t="s">
        <v>2</v>
      </c>
    </row>
    <row r="181" spans="1:14" s="39" customFormat="1" ht="15.75" customHeight="1">
      <c r="A181" s="38" t="s">
        <v>11</v>
      </c>
      <c r="B181" s="8">
        <v>95</v>
      </c>
      <c r="C181" s="8">
        <v>95</v>
      </c>
      <c r="D181" s="8">
        <v>110</v>
      </c>
      <c r="E181" s="8">
        <f>SUM(B181:D181)/3</f>
        <v>100</v>
      </c>
      <c r="F181" s="8"/>
      <c r="G181" s="8"/>
      <c r="H181" s="8"/>
      <c r="I181" s="8">
        <f>SUM(F181:H181)/3</f>
        <v>0</v>
      </c>
      <c r="J181" s="8"/>
      <c r="K181" s="8"/>
      <c r="L181" s="8"/>
      <c r="M181" s="8">
        <f>SUM(J181:L181)/3</f>
        <v>0</v>
      </c>
      <c r="N181" s="8">
        <f>E181</f>
        <v>100</v>
      </c>
    </row>
    <row r="182" spans="1:14" s="39" customFormat="1" ht="15.75" customHeight="1" thickBot="1">
      <c r="A182" s="47" t="s">
        <v>3</v>
      </c>
      <c r="B182" s="48">
        <f>B179*B181</f>
        <v>380</v>
      </c>
      <c r="C182" s="48">
        <f>B179*C181</f>
        <v>380</v>
      </c>
      <c r="D182" s="48">
        <f>B179*D181</f>
        <v>440</v>
      </c>
      <c r="E182" s="48">
        <f>B179*E181</f>
        <v>400</v>
      </c>
      <c r="F182" s="48">
        <f>B179*F181</f>
        <v>0</v>
      </c>
      <c r="G182" s="48">
        <f>B179*G181</f>
        <v>0</v>
      </c>
      <c r="H182" s="48">
        <f>B179*H181</f>
        <v>0</v>
      </c>
      <c r="I182" s="48">
        <f>F179*I181</f>
        <v>0</v>
      </c>
      <c r="J182" s="48">
        <f>B179*J181</f>
        <v>0</v>
      </c>
      <c r="K182" s="48">
        <f>B179*K181</f>
        <v>0</v>
      </c>
      <c r="L182" s="48">
        <f>B179*L181</f>
        <v>0</v>
      </c>
      <c r="M182" s="48">
        <f>J179*M181</f>
        <v>0</v>
      </c>
      <c r="N182" s="48">
        <f>E182</f>
        <v>400</v>
      </c>
    </row>
    <row r="183" spans="1:14" s="39" customFormat="1" ht="12.75">
      <c r="A183" s="50" t="s">
        <v>14</v>
      </c>
      <c r="B183" s="51">
        <f>B12+B17+B22+B27+B32+B37+B42+B47+B52+B57+B62+B67+B72+B77+B82+B87+B92+B97+B102+B107+B112+B117+B122+B127+B132+B137+B147+B152+B157+B162+B167+B172+B177++B182</f>
        <v>108867.4</v>
      </c>
      <c r="C183" s="51">
        <f>C12+C17+C22+C27+C32+C37+C42+C47+C52+C57+C62+C67+C72+C77+C82+C87+C92+C97+C102+C107+C112+C117+C122+C127+C132+C137+C147+C152+C157+C162+C167+C172+C177++C182</f>
        <v>100823.8</v>
      </c>
      <c r="D183" s="51">
        <f>D12+D17+D22+D27+D32+D37+D42+D47+D52+D57+D62+D67+D72+D77+D82+D87+D92+D97+D102+D107+D112+D117+D122+D127+D132+D137+D142+D147+D152+D157+D162+D167+D172+D177++D182</f>
        <v>89391.1</v>
      </c>
      <c r="E183" s="51">
        <f>E12+E17+E22+E27+E32+E37+E42+E47+E52+E57+E62+E67+E72+E77+E82+E87+E92+E97+E102+E107+E112+E117+E122+E127+E132+E137+E142+N147+E152+E157+E162+E167+E172+E177++E182</f>
        <v>105360.46666666666</v>
      </c>
      <c r="F183" s="51">
        <f aca="true" t="shared" si="1" ref="F183:M183">F12+F17+F22+F27+F32+F37+F42+F47+F52+F57+F62+F67+F72+F77+F82+F87+F92+F97+F102+F107+F112+F117+F122+F127+F137+F152+F157+F162+F167+F172+F177++F182</f>
        <v>0</v>
      </c>
      <c r="G183" s="51">
        <f t="shared" si="1"/>
        <v>0</v>
      </c>
      <c r="H183" s="51">
        <f t="shared" si="1"/>
        <v>0</v>
      </c>
      <c r="I183" s="51">
        <f t="shared" si="1"/>
        <v>0</v>
      </c>
      <c r="J183" s="51">
        <f t="shared" si="1"/>
        <v>0</v>
      </c>
      <c r="K183" s="51">
        <f t="shared" si="1"/>
        <v>0</v>
      </c>
      <c r="L183" s="51">
        <f t="shared" si="1"/>
        <v>0</v>
      </c>
      <c r="M183" s="51">
        <f t="shared" si="1"/>
        <v>0</v>
      </c>
      <c r="N183" s="51">
        <f>N12+N17+N22+N27+N32+N37+N42+N47+N52+N57+N62+N67+N72+N77+N82+N87+N92+N97+N102+N107+N112+N117+N122+N127+N132+N137+N142+N147+N152+N157+N162+N167+N172+N177++N182</f>
        <v>105361.46666666666</v>
      </c>
    </row>
    <row r="184" spans="1:14" s="39" customFormat="1" ht="13.5" customHeight="1">
      <c r="A184" s="52" t="s">
        <v>15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53"/>
    </row>
    <row r="185" spans="1:14" s="39" customFormat="1" ht="13.5" thickBot="1">
      <c r="A185" s="54" t="s">
        <v>16</v>
      </c>
      <c r="B185" s="55">
        <f aca="true" t="shared" si="2" ref="B185:N185">B183</f>
        <v>108867.4</v>
      </c>
      <c r="C185" s="55">
        <f t="shared" si="2"/>
        <v>100823.8</v>
      </c>
      <c r="D185" s="55">
        <f t="shared" si="2"/>
        <v>89391.1</v>
      </c>
      <c r="E185" s="55">
        <f t="shared" si="2"/>
        <v>105360.46666666666</v>
      </c>
      <c r="F185" s="55">
        <f t="shared" si="2"/>
        <v>0</v>
      </c>
      <c r="G185" s="55">
        <f t="shared" si="2"/>
        <v>0</v>
      </c>
      <c r="H185" s="55">
        <f t="shared" si="2"/>
        <v>0</v>
      </c>
      <c r="I185" s="55">
        <f t="shared" si="2"/>
        <v>0</v>
      </c>
      <c r="J185" s="55">
        <f t="shared" si="2"/>
        <v>0</v>
      </c>
      <c r="K185" s="55">
        <f t="shared" si="2"/>
        <v>0</v>
      </c>
      <c r="L185" s="55">
        <f t="shared" si="2"/>
        <v>0</v>
      </c>
      <c r="M185" s="55">
        <f t="shared" si="2"/>
        <v>0</v>
      </c>
      <c r="N185" s="55">
        <f t="shared" si="2"/>
        <v>105361.46666666666</v>
      </c>
    </row>
    <row r="186" spans="1:14" s="27" customFormat="1" ht="12.75">
      <c r="A186" s="44" t="s">
        <v>4</v>
      </c>
      <c r="B186" s="49">
        <v>41460</v>
      </c>
      <c r="C186" s="49">
        <v>41460</v>
      </c>
      <c r="D186" s="49">
        <v>41506</v>
      </c>
      <c r="E186" s="44"/>
      <c r="F186" s="44"/>
      <c r="G186" s="44"/>
      <c r="H186" s="44"/>
      <c r="I186" s="44"/>
      <c r="J186" s="44"/>
      <c r="K186" s="44"/>
      <c r="L186" s="44"/>
      <c r="M186" s="44"/>
      <c r="N186" s="44"/>
    </row>
    <row r="187" spans="1:14" s="25" customFormat="1" ht="25.5" customHeight="1">
      <c r="A187" s="30" t="s">
        <v>5</v>
      </c>
      <c r="B187" s="29" t="s">
        <v>117</v>
      </c>
      <c r="C187" s="29" t="s">
        <v>116</v>
      </c>
      <c r="D187" s="29" t="s">
        <v>115</v>
      </c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1:14" s="25" customFormat="1" ht="45.75" customHeight="1">
      <c r="A188" s="45" t="s">
        <v>19</v>
      </c>
      <c r="B188" s="97" t="s">
        <v>17</v>
      </c>
      <c r="C188" s="97"/>
      <c r="D188" s="100" t="s">
        <v>18</v>
      </c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</row>
    <row r="189" spans="1:14" s="25" customFormat="1" ht="50.25" customHeight="1">
      <c r="A189" s="32">
        <v>1</v>
      </c>
      <c r="B189" s="67" t="s">
        <v>88</v>
      </c>
      <c r="C189" s="67"/>
      <c r="D189" s="100" t="s">
        <v>89</v>
      </c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</row>
    <row r="190" spans="1:14" s="25" customFormat="1" ht="52.5" customHeight="1">
      <c r="A190" s="32">
        <v>2</v>
      </c>
      <c r="B190" s="101" t="s">
        <v>112</v>
      </c>
      <c r="C190" s="67"/>
      <c r="D190" s="102" t="s">
        <v>135</v>
      </c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</row>
    <row r="191" spans="1:14" s="25" customFormat="1" ht="49.5" customHeight="1">
      <c r="A191" s="32">
        <v>3</v>
      </c>
      <c r="B191" s="67" t="s">
        <v>123</v>
      </c>
      <c r="C191" s="67"/>
      <c r="D191" s="100" t="s">
        <v>134</v>
      </c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</row>
    <row r="192" s="25" customFormat="1" ht="12.75"/>
    <row r="193" s="25" customFormat="1" ht="12.75">
      <c r="A193" s="33" t="s">
        <v>110</v>
      </c>
    </row>
    <row r="194" s="25" customFormat="1" ht="12.75"/>
    <row r="195" spans="1:2" s="25" customFormat="1" ht="12.75">
      <c r="A195" s="33" t="s">
        <v>111</v>
      </c>
      <c r="B195" s="56">
        <v>41506</v>
      </c>
    </row>
  </sheetData>
  <sheetProtection/>
  <mergeCells count="184">
    <mergeCell ref="B4:N4"/>
    <mergeCell ref="F145:I145"/>
    <mergeCell ref="J145:M145"/>
    <mergeCell ref="B138:M138"/>
    <mergeCell ref="B139:M139"/>
    <mergeCell ref="B140:E140"/>
    <mergeCell ref="F140:I140"/>
    <mergeCell ref="J140:M140"/>
    <mergeCell ref="F10:I10"/>
    <mergeCell ref="J35:M35"/>
    <mergeCell ref="B13:M13"/>
    <mergeCell ref="B14:M14"/>
    <mergeCell ref="M6:M7"/>
    <mergeCell ref="J10:M10"/>
    <mergeCell ref="B8:M8"/>
    <mergeCell ref="B9:M9"/>
    <mergeCell ref="J6:L6"/>
    <mergeCell ref="F35:I35"/>
    <mergeCell ref="B15:E15"/>
    <mergeCell ref="B78:M78"/>
    <mergeCell ref="B10:E10"/>
    <mergeCell ref="B39:M39"/>
    <mergeCell ref="B40:E40"/>
    <mergeCell ref="F40:I40"/>
    <mergeCell ref="J40:M40"/>
    <mergeCell ref="F25:I25"/>
    <mergeCell ref="J25:M25"/>
    <mergeCell ref="B34:M34"/>
    <mergeCell ref="B35:E35"/>
    <mergeCell ref="A1:N1"/>
    <mergeCell ref="A2:N2"/>
    <mergeCell ref="A6:A7"/>
    <mergeCell ref="B6:D6"/>
    <mergeCell ref="F6:H6"/>
    <mergeCell ref="E6:E7"/>
    <mergeCell ref="N6:N7"/>
    <mergeCell ref="I6:I7"/>
    <mergeCell ref="F15:I15"/>
    <mergeCell ref="J15:M15"/>
    <mergeCell ref="B18:M18"/>
    <mergeCell ref="B44:M44"/>
    <mergeCell ref="B19:M19"/>
    <mergeCell ref="B20:E20"/>
    <mergeCell ref="F20:I20"/>
    <mergeCell ref="J20:M20"/>
    <mergeCell ref="B38:M38"/>
    <mergeCell ref="B33:M33"/>
    <mergeCell ref="B23:M23"/>
    <mergeCell ref="B24:M24"/>
    <mergeCell ref="B25:E25"/>
    <mergeCell ref="B28:M28"/>
    <mergeCell ref="B29:M29"/>
    <mergeCell ref="B30:E30"/>
    <mergeCell ref="F30:I30"/>
    <mergeCell ref="J30:M30"/>
    <mergeCell ref="B43:M43"/>
    <mergeCell ref="B48:M48"/>
    <mergeCell ref="B49:M49"/>
    <mergeCell ref="B50:E50"/>
    <mergeCell ref="F50:I50"/>
    <mergeCell ref="J50:M50"/>
    <mergeCell ref="B45:E45"/>
    <mergeCell ref="F45:I45"/>
    <mergeCell ref="J45:M45"/>
    <mergeCell ref="B58:M58"/>
    <mergeCell ref="B59:M59"/>
    <mergeCell ref="B60:E60"/>
    <mergeCell ref="F60:I60"/>
    <mergeCell ref="J60:M60"/>
    <mergeCell ref="B53:M53"/>
    <mergeCell ref="B54:M54"/>
    <mergeCell ref="B55:E55"/>
    <mergeCell ref="F55:I55"/>
    <mergeCell ref="J55:M55"/>
    <mergeCell ref="B68:M68"/>
    <mergeCell ref="B69:M69"/>
    <mergeCell ref="B70:E70"/>
    <mergeCell ref="F70:I70"/>
    <mergeCell ref="J70:M70"/>
    <mergeCell ref="B63:M63"/>
    <mergeCell ref="B64:M64"/>
    <mergeCell ref="B65:E65"/>
    <mergeCell ref="F65:I65"/>
    <mergeCell ref="J65:M65"/>
    <mergeCell ref="B93:M93"/>
    <mergeCell ref="B73:M73"/>
    <mergeCell ref="B74:M74"/>
    <mergeCell ref="B75:E75"/>
    <mergeCell ref="F75:I75"/>
    <mergeCell ref="J75:M75"/>
    <mergeCell ref="J80:M80"/>
    <mergeCell ref="F80:I80"/>
    <mergeCell ref="B80:E80"/>
    <mergeCell ref="B79:M79"/>
    <mergeCell ref="B88:M88"/>
    <mergeCell ref="B89:M89"/>
    <mergeCell ref="B90:E90"/>
    <mergeCell ref="F90:I90"/>
    <mergeCell ref="J90:M90"/>
    <mergeCell ref="B83:M83"/>
    <mergeCell ref="B84:M84"/>
    <mergeCell ref="B85:E85"/>
    <mergeCell ref="F85:I85"/>
    <mergeCell ref="J85:M85"/>
    <mergeCell ref="B98:M98"/>
    <mergeCell ref="B99:M99"/>
    <mergeCell ref="B100:E100"/>
    <mergeCell ref="F100:I100"/>
    <mergeCell ref="J100:M100"/>
    <mergeCell ref="B94:M94"/>
    <mergeCell ref="B95:E95"/>
    <mergeCell ref="F95:I95"/>
    <mergeCell ref="J95:M95"/>
    <mergeCell ref="B103:M103"/>
    <mergeCell ref="B104:M104"/>
    <mergeCell ref="B105:E105"/>
    <mergeCell ref="F105:I105"/>
    <mergeCell ref="J105:M105"/>
    <mergeCell ref="B114:M114"/>
    <mergeCell ref="B109:M109"/>
    <mergeCell ref="B108:M108"/>
    <mergeCell ref="B110:E110"/>
    <mergeCell ref="B113:M113"/>
    <mergeCell ref="B163:M163"/>
    <mergeCell ref="B164:M164"/>
    <mergeCell ref="B160:E160"/>
    <mergeCell ref="B165:E165"/>
    <mergeCell ref="B120:M120"/>
    <mergeCell ref="B119:M119"/>
    <mergeCell ref="B129:M129"/>
    <mergeCell ref="B130:E130"/>
    <mergeCell ref="B133:M133"/>
    <mergeCell ref="B134:M134"/>
    <mergeCell ref="B190:C190"/>
    <mergeCell ref="B191:C191"/>
    <mergeCell ref="D191:N191"/>
    <mergeCell ref="D190:N190"/>
    <mergeCell ref="F115:I115"/>
    <mergeCell ref="J115:M115"/>
    <mergeCell ref="B188:C188"/>
    <mergeCell ref="B189:C189"/>
    <mergeCell ref="D188:N188"/>
    <mergeCell ref="D189:N189"/>
    <mergeCell ref="B179:M179"/>
    <mergeCell ref="B168:M168"/>
    <mergeCell ref="B169:M169"/>
    <mergeCell ref="B170:E170"/>
    <mergeCell ref="F170:I170"/>
    <mergeCell ref="J170:M170"/>
    <mergeCell ref="B173:M173"/>
    <mergeCell ref="B135:E135"/>
    <mergeCell ref="F135:I135"/>
    <mergeCell ref="J135:M135"/>
    <mergeCell ref="B154:M154"/>
    <mergeCell ref="B155:E155"/>
    <mergeCell ref="F155:I155"/>
    <mergeCell ref="J155:M155"/>
    <mergeCell ref="B143:M143"/>
    <mergeCell ref="B144:M144"/>
    <mergeCell ref="B145:E145"/>
    <mergeCell ref="B180:E180"/>
    <mergeCell ref="F180:I180"/>
    <mergeCell ref="J180:M180"/>
    <mergeCell ref="F165:I165"/>
    <mergeCell ref="J165:M165"/>
    <mergeCell ref="B178:M178"/>
    <mergeCell ref="B174:M174"/>
    <mergeCell ref="B175:E175"/>
    <mergeCell ref="F175:I175"/>
    <mergeCell ref="J175:M175"/>
    <mergeCell ref="B159:M159"/>
    <mergeCell ref="B158:E158"/>
    <mergeCell ref="B148:E148"/>
    <mergeCell ref="B149:M149"/>
    <mergeCell ref="B150:E150"/>
    <mergeCell ref="B153:M153"/>
    <mergeCell ref="B118:M118"/>
    <mergeCell ref="B115:E115"/>
    <mergeCell ref="B128:E128"/>
    <mergeCell ref="B123:M123"/>
    <mergeCell ref="B124:M124"/>
    <mergeCell ref="B125:E125"/>
    <mergeCell ref="F125:I125"/>
    <mergeCell ref="J125:M12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8" r:id="rId1"/>
  <rowBreaks count="4" manualBreakCount="4">
    <brk id="57" max="13" man="1"/>
    <brk id="102" max="13" man="1"/>
    <brk id="195" max="13" man="1"/>
    <brk id="2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 Ивановна</cp:lastModifiedBy>
  <cp:lastPrinted>2013-08-29T06:37:03Z</cp:lastPrinted>
  <dcterms:created xsi:type="dcterms:W3CDTF">1996-10-08T23:32:33Z</dcterms:created>
  <dcterms:modified xsi:type="dcterms:W3CDTF">2013-08-29T06:37:27Z</dcterms:modified>
  <cp:category/>
  <cp:version/>
  <cp:contentType/>
  <cp:contentStatus/>
</cp:coreProperties>
</file>